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gdok.finma.ch/container/1509/G01325952/Vernehmlassung 2022/Version in VnL gegeben/"/>
    </mc:Choice>
  </mc:AlternateContent>
  <xr:revisionPtr revIDLastSave="0" documentId="13_ncr:1_{106F1A53-2B55-49CA-90FB-EFBCE3D3B414}" xr6:coauthVersionLast="46" xr6:coauthVersionMax="46" xr10:uidLastSave="{00000000-0000-0000-0000-000000000000}"/>
  <bookViews>
    <workbookView xWindow="-120" yWindow="-120" windowWidth="38640" windowHeight="21390" tabRatio="808" activeTab="1" xr2:uid="{00000000-000D-0000-FFFF-FFFF00000000}"/>
  </bookViews>
  <sheets>
    <sheet name="Delivery note" sheetId="2" r:id="rId1"/>
    <sheet name="P_CMS1.MELD" sheetId="3" r:id="rId2"/>
    <sheet name="P_CMS2.MELD" sheetId="4" r:id="rId3"/>
  </sheets>
  <definedNames>
    <definedName name="P_Subtitle">'Delivery note'!$B$7</definedName>
    <definedName name="P_Title">'Delivery note'!$B$8</definedName>
    <definedName name="_xlnm.Print_Area" localSheetId="0">'Delivery note'!$A$1:$H$42</definedName>
    <definedName name="_xlnm.Print_Area" localSheetId="1">P_CMS1.MELD!$E$16:$I$28</definedName>
    <definedName name="_xlnm.Print_Area" localSheetId="2">P_CMS2.MELD!$E$11:$I$26</definedName>
    <definedName name="_xlnm.Print_Titles" localSheetId="1">P_CMS1.MELD!$A:$D,P_CMS1.MELD!$1:$15</definedName>
    <definedName name="_xlnm.Print_Titles" localSheetId="2">P_CMS2.MELD!$A:$D,P_CMS2.MELD!$1:$10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3" l="1"/>
  <c r="H11" i="3"/>
  <c r="K3" i="3"/>
  <c r="H24" i="3" s="1"/>
  <c r="G25" i="3" s="1"/>
  <c r="L11" i="3" l="1"/>
  <c r="G26" i="3"/>
  <c r="H28" i="4"/>
  <c r="G28" i="4"/>
  <c r="E28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E34" i="4" l="1"/>
  <c r="E31" i="4"/>
  <c r="B26" i="4"/>
  <c r="E32" i="4"/>
  <c r="E30" i="4"/>
  <c r="E36" i="3"/>
  <c r="B28" i="3"/>
  <c r="E33" i="3"/>
  <c r="E32" i="3"/>
  <c r="D25" i="2"/>
  <c r="B25" i="2" s="1"/>
  <c r="E25" i="2"/>
  <c r="H25" i="2"/>
  <c r="B31" i="2"/>
  <c r="H38" i="2"/>
</calcChain>
</file>

<file path=xl/sharedStrings.xml><?xml version="1.0" encoding="utf-8"?>
<sst xmlns="http://schemas.openxmlformats.org/spreadsheetml/2006/main" count="161" uniqueCount="131">
  <si>
    <t>Tel: +41 31 327 91 00</t>
  </si>
  <si>
    <t>CH-3003 Bern</t>
  </si>
  <si>
    <t>info@finma.ch</t>
  </si>
  <si>
    <t>Laupenstrasse 27</t>
  </si>
  <si>
    <t>www.finma.ch</t>
  </si>
  <si>
    <t>Swiss Financial Market Supervisory Authority FINMA</t>
  </si>
  <si>
    <t>Tel: +41 58 631 00 00</t>
  </si>
  <si>
    <t>8022 Zurich</t>
  </si>
  <si>
    <t>Subject:</t>
  </si>
  <si>
    <t>P.O. Box</t>
  </si>
  <si>
    <t>Questions on surveys:</t>
  </si>
  <si>
    <t>Data Collection</t>
  </si>
  <si>
    <t>Ordering survey documents:</t>
  </si>
  <si>
    <t>Swiss National Bank</t>
  </si>
  <si>
    <r>
      <rPr>
        <b/>
        <sz val="10"/>
        <color indexed="8"/>
        <rFont val="Arial"/>
        <family val="2"/>
      </rPr>
      <t>Comments:</t>
    </r>
    <r>
      <rPr>
        <sz val="10"/>
        <color theme="1"/>
        <rFont val="Arial"/>
        <family val="2"/>
      </rPr>
      <t xml:space="preserve"> Please use a separate document for your </t>
    </r>
    <r>
      <rPr>
        <sz val="10"/>
        <color indexed="8"/>
        <rFont val="Arial"/>
        <family val="2"/>
      </rPr>
      <t>comments to this delivery</t>
    </r>
    <r>
      <rPr>
        <b/>
        <sz val="10"/>
        <color indexed="8"/>
        <rFont val="Arial"/>
        <family val="2"/>
      </rPr>
      <t xml:space="preserve"> </t>
    </r>
    <r>
      <rPr>
        <sz val="10"/>
        <color theme="1"/>
        <rFont val="Arial"/>
        <family val="2"/>
      </rPr>
      <t>and include</t>
    </r>
  </si>
  <si>
    <r>
      <t xml:space="preserve">Additional information required can be found at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Statistics &gt; Surveys.</t>
    </r>
  </si>
  <si>
    <r>
      <rPr>
        <b/>
        <sz val="10"/>
        <color indexed="8"/>
        <rFont val="Arial"/>
        <family val="2"/>
      </rPr>
      <t>Explanations:</t>
    </r>
    <r>
      <rPr>
        <sz val="10"/>
        <color theme="1"/>
        <rFont val="Arial"/>
        <family val="2"/>
      </rPr>
      <t xml:space="preserve"> Please read the explanations required for this survey at:</t>
    </r>
    <r>
      <rPr>
        <i/>
        <u/>
        <sz val="10"/>
        <color indexed="8"/>
        <rFont val="Arial"/>
        <family val="2"/>
      </rPr>
      <t xml:space="preserve"> https://emi.snb.ch/en/emi/BASEL3</t>
    </r>
  </si>
  <si>
    <r>
      <rPr>
        <b/>
        <sz val="10"/>
        <rFont val="Arial"/>
        <family val="2"/>
      </rPr>
      <t>six weeks</t>
    </r>
    <r>
      <rPr>
        <sz val="10"/>
        <rFont val="Arial"/>
        <family val="2"/>
      </rPr>
      <t xml:space="preserve"> of the reporting date at the latest.</t>
    </r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</si>
  <si>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quarterly basis, must be submitted </t>
    </r>
    <r>
      <rPr>
        <b/>
        <sz val="10"/>
        <rFont val="Arial"/>
        <family val="2"/>
      </rPr>
      <t>within</t>
    </r>
  </si>
  <si>
    <t>Control</t>
  </si>
  <si>
    <t>Warnings</t>
  </si>
  <si>
    <t>Errors</t>
  </si>
  <si>
    <t>Validation</t>
  </si>
  <si>
    <t>E-mail</t>
  </si>
  <si>
    <t>Telephone</t>
  </si>
  <si>
    <t>Contact person</t>
  </si>
  <si>
    <t>Post code/town</t>
  </si>
  <si>
    <t>Address</t>
  </si>
  <si>
    <t>Department</t>
  </si>
  <si>
    <t>Company</t>
  </si>
  <si>
    <t>Please complete</t>
  </si>
  <si>
    <t>Bank office / Parent company</t>
  </si>
  <si>
    <t>Irregular submission</t>
  </si>
  <si>
    <t>DD.MM.YYYY</t>
  </si>
  <si>
    <t>Reporting date</t>
  </si>
  <si>
    <t xml:space="preserve"> -&gt; Press Tab to move from field to field</t>
  </si>
  <si>
    <t>XXXXXX</t>
  </si>
  <si>
    <t>SNB code</t>
  </si>
  <si>
    <t>Forms</t>
  </si>
  <si>
    <t>P_Basel3</t>
  </si>
  <si>
    <t>Survey</t>
  </si>
  <si>
    <t>(in thousands of CHF)</t>
  </si>
  <si>
    <t>col. 01</t>
  </si>
  <si>
    <t>col. 02</t>
  </si>
  <si>
    <t>col. 03</t>
  </si>
  <si>
    <t>col. 04</t>
  </si>
  <si>
    <t>$eod</t>
  </si>
  <si>
    <t>$fid</t>
  </si>
  <si>
    <t>Total</t>
  </si>
  <si>
    <t>0.01.E0</t>
  </si>
  <si>
    <t>P_FLR_CMS1</t>
  </si>
  <si>
    <t>Release 0.1</t>
  </si>
  <si>
    <t>P_FLR_CMS2</t>
  </si>
  <si>
    <t>tbd</t>
  </si>
  <si>
    <t>P_FLR</t>
  </si>
  <si>
    <t>P_CMS1</t>
  </si>
  <si>
    <t>P_CMS2</t>
  </si>
  <si>
    <t>Comparison of RWA</t>
  </si>
  <si>
    <t>acc. to model-based and standardized approach</t>
  </si>
  <si>
    <t>Counterparty credit risk</t>
  </si>
  <si>
    <t>Market risk</t>
  </si>
  <si>
    <t>Operational risk</t>
  </si>
  <si>
    <t>RWA for col. 01 if computed under standardised approach</t>
  </si>
  <si>
    <t>Total RWA (acc. to banks' disclosure)</t>
  </si>
  <si>
    <t>Comparison of RWA for credit risk</t>
  </si>
  <si>
    <t>Risk types</t>
  </si>
  <si>
    <t>for different risk types</t>
  </si>
  <si>
    <t>Other</t>
  </si>
  <si>
    <t>Credit risk CMS1=CMS2</t>
  </si>
  <si>
    <t>1.</t>
  </si>
  <si>
    <t>2.</t>
  </si>
  <si>
    <t>3.</t>
  </si>
  <si>
    <t>4.</t>
  </si>
  <si>
    <t>5.</t>
  </si>
  <si>
    <t>6.</t>
  </si>
  <si>
    <t>7.</t>
  </si>
  <si>
    <t>8.</t>
  </si>
  <si>
    <t>Credit risk (excluding counterparty credit risk)</t>
  </si>
  <si>
    <t>Residual RWA</t>
  </si>
  <si>
    <t>Securitization exposures in the banking book</t>
  </si>
  <si>
    <t>RWA for portfolios where standardised approaches were used</t>
  </si>
  <si>
    <t>Total Actual RWA
(col. 01 + 02)</t>
  </si>
  <si>
    <t>RWA entirely computed under standardised approaches (i.e. RWA used in the base of the output floor)</t>
  </si>
  <si>
    <t>acc. to model-based and standardized approaches</t>
  </si>
  <si>
    <t>Equity</t>
  </si>
  <si>
    <t>Floor Adjustment</t>
  </si>
  <si>
    <t>Output Floor</t>
  </si>
  <si>
    <t>Total before output floor adjustment</t>
  </si>
  <si>
    <t>Total after output floor adjustment</t>
  </si>
  <si>
    <t>9.</t>
  </si>
  <si>
    <t>10.</t>
  </si>
  <si>
    <t>11.</t>
  </si>
  <si>
    <t>RWA computed under standardised approach</t>
  </si>
  <si>
    <t>Total of exposures secured by real estate properties located in Switzerland</t>
  </si>
  <si>
    <r>
      <t xml:space="preserve">Model-based RWA (with FINMA approval) </t>
    </r>
    <r>
      <rPr>
        <b/>
        <sz val="10"/>
        <rFont val="Arial"/>
        <family val="2"/>
      </rPr>
      <t>after consideration of sectorial upwards adjustment</t>
    </r>
  </si>
  <si>
    <t>col. A</t>
  </si>
  <si>
    <t>col. B</t>
  </si>
  <si>
    <t>col. C</t>
  </si>
  <si>
    <t>Credit valuation adjustment risk</t>
  </si>
  <si>
    <t>A. Sectorial upward adjustment</t>
  </si>
  <si>
    <t>B. General output floor</t>
  </si>
  <si>
    <t>Sectorial upward adjustment</t>
  </si>
  <si>
    <r>
      <t xml:space="preserve">Model-based RWA (with FINMA approval) </t>
    </r>
    <r>
      <rPr>
        <b/>
        <sz val="10"/>
        <color theme="1"/>
        <rFont val="Arial"/>
        <family val="2"/>
      </rPr>
      <t>without consideration of sectorial upward adjustment</t>
    </r>
  </si>
  <si>
    <r>
      <t xml:space="preserve">The sectorial upward adjustment can be directly reflected in RWA by portfolio via multipliers or added as a floor adjustment assigned to credit risk. 
</t>
    </r>
    <r>
      <rPr>
        <i/>
        <sz val="10"/>
        <color theme="1"/>
        <rFont val="Arial"/>
        <family val="2"/>
      </rPr>
      <t>Please select the approach used.</t>
    </r>
  </si>
  <si>
    <r>
      <t xml:space="preserve">Model-based RWA (with FINMA approval) </t>
    </r>
    <r>
      <rPr>
        <b/>
        <sz val="10"/>
        <color theme="1"/>
        <rFont val="Arial"/>
        <family val="2"/>
      </rPr>
      <t xml:space="preserve">after consideration of multipliers
</t>
    </r>
    <r>
      <rPr>
        <b/>
        <i/>
        <sz val="10"/>
        <color theme="1"/>
        <rFont val="Arial"/>
        <family val="2"/>
      </rPr>
      <t>(if applicable)</t>
    </r>
  </si>
  <si>
    <t>Sovereign (A-IRB)</t>
  </si>
  <si>
    <t>Banks (F-IRB)</t>
  </si>
  <si>
    <t>Public-sector entities and multilateral development banks (F-IRB)</t>
  </si>
  <si>
    <t>Corporates: Specialised Lending (F-IRB)</t>
  </si>
  <si>
    <t>Corporates: Specialised Lending (A-IRB)</t>
  </si>
  <si>
    <t>Corporates: Other Lending (A-IRB)</t>
  </si>
  <si>
    <t>Corporates: Other Lending (F-IRB)</t>
  </si>
  <si>
    <t>Retail: qualifying revolving retail</t>
  </si>
  <si>
    <t>Retail: other retail exposures</t>
  </si>
  <si>
    <t>Retail: mortgage loans</t>
  </si>
  <si>
    <t>Sovereign (F-IRB)</t>
  </si>
  <si>
    <t>RWA entirely computed under standardised approach (i.e. RWA for computation of RWA floor according to art. 45a
CAO)</t>
  </si>
  <si>
    <t>col. 02 &lt;= col. 04</t>
  </si>
  <si>
    <t>12.</t>
  </si>
  <si>
    <t>13.</t>
  </si>
  <si>
    <t>14.</t>
  </si>
  <si>
    <t>col. D</t>
  </si>
  <si>
    <t>col. A &lt;= col. B if multipliers are used</t>
  </si>
  <si>
    <t>for different asset classes</t>
  </si>
  <si>
    <t>Asset class</t>
  </si>
  <si>
    <t>Model-based RWA (with FINMA approval)</t>
  </si>
  <si>
    <t>Multipliers</t>
  </si>
  <si>
    <t>(col. B - col. A) &gt;= (col. C*(Floor in % according to phase-in rules) - col. A) if multipliers are used</t>
  </si>
  <si>
    <t>…</t>
  </si>
  <si>
    <t>Capital adequacy reporting form in the context of Basel 3 final</t>
  </si>
  <si>
    <t>03.06.2028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</si>
</sst>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0000"/>
    <numFmt numFmtId="165" formatCode="General_)"/>
    <numFmt numFmtId="166" formatCode="000"/>
    <numFmt numFmtId="167" formatCode="#,##0_);[Red]\-#,##0_);;@"/>
    <numFmt numFmtId="168" formatCode="d/m/yyyy"/>
    <numFmt numFmtId="169" formatCode="0&quot; ERROR&quot;"/>
    <numFmt numFmtId="170" formatCode="0&quot; ERRORS&quot;"/>
    <numFmt numFmtId="171" formatCode="yyyy\-mm\-dd;@"/>
  </numFmts>
  <fonts count="3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u/>
      <sz val="11"/>
      <color theme="10"/>
      <name val="Calibri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rgb="FF0070C0"/>
      <name val="Verdana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Helv"/>
    </font>
    <font>
      <b/>
      <sz val="10"/>
      <color indexed="1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rgb="FFF0EFD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7" applyNumberFormat="0">
      <alignment horizontal="center" vertical="center"/>
    </xf>
    <xf numFmtId="165" fontId="29" fillId="0" borderId="0" applyFill="0" applyBorder="0">
      <alignment horizontal="left"/>
    </xf>
    <xf numFmtId="166" fontId="1" fillId="5" borderId="11">
      <alignment horizontal="center"/>
    </xf>
    <xf numFmtId="167" fontId="1" fillId="0" borderId="11" applyNumberFormat="0" applyFont="0" applyAlignment="0">
      <alignment vertical="center"/>
    </xf>
    <xf numFmtId="167" fontId="1" fillId="0" borderId="13" applyFill="0">
      <protection locked="0"/>
    </xf>
    <xf numFmtId="0" fontId="1" fillId="6" borderId="11" applyNumberFormat="0">
      <alignment vertical="center"/>
    </xf>
    <xf numFmtId="0" fontId="17" fillId="2" borderId="20">
      <alignment horizontal="center" vertical="center"/>
    </xf>
  </cellStyleXfs>
  <cellXfs count="18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readingOrder="1"/>
    </xf>
    <xf numFmtId="0" fontId="6" fillId="0" borderId="0" xfId="0" applyFont="1" applyAlignment="1"/>
    <xf numFmtId="0" fontId="7" fillId="0" borderId="0" xfId="0" applyFont="1" applyAlignment="1">
      <alignment horizontal="left" readingOrder="1"/>
    </xf>
    <xf numFmtId="0" fontId="9" fillId="0" borderId="0" xfId="1" applyFont="1" applyAlignment="1" applyProtection="1">
      <alignment horizontal="right"/>
    </xf>
    <xf numFmtId="0" fontId="4" fillId="0" borderId="0" xfId="0" applyFont="1" applyAlignment="1">
      <alignment horizontal="right"/>
    </xf>
    <xf numFmtId="0" fontId="6" fillId="0" borderId="0" xfId="0" applyFont="1"/>
    <xf numFmtId="0" fontId="0" fillId="0" borderId="0" xfId="0" applyFont="1"/>
    <xf numFmtId="0" fontId="6" fillId="0" borderId="0" xfId="0" applyFont="1" applyAlignment="1">
      <alignment horizontal="right"/>
    </xf>
    <xf numFmtId="0" fontId="9" fillId="0" borderId="0" xfId="1" applyFont="1" applyAlignment="1" applyProtection="1">
      <alignment horizontal="right" vertical="center"/>
    </xf>
    <xf numFmtId="0" fontId="7" fillId="0" borderId="0" xfId="0" applyFont="1" applyAlignment="1">
      <alignment horizontal="right" readingOrder="1"/>
    </xf>
    <xf numFmtId="0" fontId="0" fillId="0" borderId="1" xfId="0" applyFont="1" applyBorder="1"/>
    <xf numFmtId="0" fontId="10" fillId="0" borderId="1" xfId="1" applyFont="1" applyBorder="1" applyAlignment="1" applyProtection="1">
      <alignment horizontal="left" readingOrder="1"/>
    </xf>
    <xf numFmtId="0" fontId="8" fillId="0" borderId="0" xfId="1" applyAlignment="1" applyProtection="1"/>
    <xf numFmtId="0" fontId="15" fillId="0" borderId="0" xfId="0" applyFont="1"/>
    <xf numFmtId="14" fontId="17" fillId="0" borderId="0" xfId="0" applyNumberFormat="1" applyFont="1"/>
    <xf numFmtId="0" fontId="17" fillId="2" borderId="2" xfId="0" applyFont="1" applyFill="1" applyBorder="1" applyAlignment="1">
      <alignment horizontal="right" vertical="center"/>
    </xf>
    <xf numFmtId="0" fontId="0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8" fillId="0" borderId="0" xfId="0" applyFont="1"/>
    <xf numFmtId="0" fontId="4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3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/>
    </xf>
    <xf numFmtId="0" fontId="16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4" fillId="0" borderId="0" xfId="0" applyFont="1" applyFill="1"/>
    <xf numFmtId="0" fontId="0" fillId="0" borderId="0" xfId="0" applyFont="1" applyFill="1" applyBorder="1" applyProtection="1"/>
    <xf numFmtId="0" fontId="0" fillId="0" borderId="0" xfId="0" applyFont="1" applyFill="1"/>
    <xf numFmtId="0" fontId="19" fillId="0" borderId="0" xfId="0" applyFont="1" applyFill="1" applyAlignment="1">
      <alignment vertical="center" textRotation="90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/>
    <xf numFmtId="0" fontId="20" fillId="0" borderId="0" xfId="0" applyFont="1"/>
    <xf numFmtId="0" fontId="21" fillId="4" borderId="0" xfId="0" applyFont="1" applyFill="1"/>
    <xf numFmtId="0" fontId="22" fillId="0" borderId="0" xfId="0" applyFont="1" applyBorder="1"/>
    <xf numFmtId="0" fontId="23" fillId="0" borderId="0" xfId="2"/>
    <xf numFmtId="0" fontId="1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right" vertical="center"/>
    </xf>
    <xf numFmtId="14" fontId="19" fillId="3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0" xfId="1" applyAlignment="1" applyProtection="1">
      <alignment vertical="center"/>
    </xf>
    <xf numFmtId="0" fontId="24" fillId="0" borderId="0" xfId="0" applyFont="1" applyAlignment="1">
      <alignment vertical="center"/>
    </xf>
    <xf numFmtId="164" fontId="19" fillId="3" borderId="4" xfId="0" applyNumberFormat="1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26" fillId="0" borderId="6" xfId="0" applyFont="1" applyBorder="1" applyAlignment="1" applyProtection="1">
      <alignment horizontal="center" vertical="center"/>
    </xf>
    <xf numFmtId="0" fontId="0" fillId="0" borderId="0" xfId="0" applyBorder="1"/>
    <xf numFmtId="0" fontId="26" fillId="0" borderId="7" xfId="0" applyFont="1" applyBorder="1" applyAlignment="1">
      <alignment horizontal="center" vertical="center"/>
    </xf>
    <xf numFmtId="0" fontId="21" fillId="0" borderId="0" xfId="0" applyFont="1"/>
    <xf numFmtId="14" fontId="26" fillId="0" borderId="6" xfId="0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15" fillId="0" borderId="1" xfId="0" applyFont="1" applyBorder="1"/>
    <xf numFmtId="0" fontId="0" fillId="0" borderId="1" xfId="0" applyBorder="1"/>
    <xf numFmtId="0" fontId="0" fillId="0" borderId="8" xfId="0" applyBorder="1"/>
    <xf numFmtId="0" fontId="26" fillId="0" borderId="8" xfId="0" applyFont="1" applyBorder="1" applyAlignment="1">
      <alignment horizontal="left" vertical="center"/>
    </xf>
    <xf numFmtId="0" fontId="0" fillId="0" borderId="9" xfId="0" applyBorder="1"/>
    <xf numFmtId="0" fontId="15" fillId="0" borderId="9" xfId="0" applyFont="1" applyBorder="1" applyAlignment="1">
      <alignment vertical="top" wrapText="1"/>
    </xf>
    <xf numFmtId="0" fontId="15" fillId="0" borderId="0" xfId="0" applyFont="1" applyFill="1" applyBorder="1" applyAlignment="1">
      <alignment vertical="top" wrapText="1"/>
    </xf>
    <xf numFmtId="0" fontId="0" fillId="0" borderId="7" xfId="0" applyBorder="1"/>
    <xf numFmtId="0" fontId="1" fillId="0" borderId="7" xfId="3">
      <alignment horizontal="center" vertical="center"/>
    </xf>
    <xf numFmtId="0" fontId="30" fillId="0" borderId="0" xfId="0" applyFont="1"/>
    <xf numFmtId="0" fontId="0" fillId="0" borderId="0" xfId="0" applyFill="1"/>
    <xf numFmtId="0" fontId="15" fillId="0" borderId="8" xfId="0" applyFont="1" applyBorder="1"/>
    <xf numFmtId="2" fontId="15" fillId="0" borderId="0" xfId="0" applyNumberFormat="1" applyFont="1"/>
    <xf numFmtId="0" fontId="15" fillId="0" borderId="8" xfId="0" applyFont="1" applyBorder="1" applyAlignment="1">
      <alignment horizontal="right"/>
    </xf>
    <xf numFmtId="0" fontId="15" fillId="0" borderId="15" xfId="0" applyFont="1" applyBorder="1"/>
    <xf numFmtId="165" fontId="15" fillId="0" borderId="16" xfId="0" applyNumberFormat="1" applyFont="1" applyBorder="1" applyAlignment="1">
      <alignment horizontal="left"/>
    </xf>
    <xf numFmtId="0" fontId="15" fillId="0" borderId="17" xfId="0" applyFont="1" applyBorder="1"/>
    <xf numFmtId="0" fontId="15" fillId="0" borderId="10" xfId="0" applyFont="1" applyBorder="1" applyAlignment="1">
      <alignment horizontal="left"/>
    </xf>
    <xf numFmtId="168" fontId="15" fillId="0" borderId="10" xfId="0" applyNumberFormat="1" applyFont="1" applyBorder="1" applyAlignment="1">
      <alignment horizontal="left"/>
    </xf>
    <xf numFmtId="169" fontId="30" fillId="0" borderId="17" xfId="0" applyNumberFormat="1" applyFont="1" applyBorder="1" applyAlignment="1">
      <alignment horizontal="left"/>
    </xf>
    <xf numFmtId="169" fontId="30" fillId="0" borderId="0" xfId="0" applyNumberFormat="1" applyFont="1" applyBorder="1" applyAlignment="1">
      <alignment horizontal="left"/>
    </xf>
    <xf numFmtId="2" fontId="15" fillId="0" borderId="10" xfId="0" applyNumberFormat="1" applyFont="1" applyBorder="1" applyAlignment="1">
      <alignment horizontal="left"/>
    </xf>
    <xf numFmtId="0" fontId="15" fillId="0" borderId="18" xfId="0" applyFont="1" applyBorder="1"/>
    <xf numFmtId="170" fontId="30" fillId="0" borderId="19" xfId="0" quotePrefix="1" applyNumberFormat="1" applyFont="1" applyFill="1" applyBorder="1" applyAlignment="1">
      <alignment horizontal="left"/>
    </xf>
    <xf numFmtId="0" fontId="15" fillId="0" borderId="0" xfId="0" applyFont="1" applyBorder="1" applyAlignment="1">
      <alignment horizontal="right"/>
    </xf>
    <xf numFmtId="170" fontId="30" fillId="0" borderId="0" xfId="0" quotePrefix="1" applyNumberFormat="1" applyFont="1" applyFill="1" applyAlignment="1">
      <alignment horizontal="left"/>
    </xf>
    <xf numFmtId="0" fontId="0" fillId="0" borderId="7" xfId="3" applyFont="1" applyFill="1">
      <alignment horizontal="center" vertical="center"/>
    </xf>
    <xf numFmtId="167" fontId="1" fillId="0" borderId="13" xfId="7" applyFill="1" applyAlignment="1">
      <protection locked="0"/>
    </xf>
    <xf numFmtId="167" fontId="1" fillId="0" borderId="13" xfId="7" applyFill="1">
      <protection locked="0"/>
    </xf>
    <xf numFmtId="0" fontId="0" fillId="0" borderId="14" xfId="0" applyFill="1" applyBorder="1"/>
    <xf numFmtId="0" fontId="0" fillId="0" borderId="12" xfId="0" applyFill="1" applyBorder="1"/>
    <xf numFmtId="0" fontId="3" fillId="0" borderId="0" xfId="0" applyFont="1"/>
    <xf numFmtId="0" fontId="3" fillId="0" borderId="1" xfId="0" applyFont="1" applyBorder="1"/>
    <xf numFmtId="0" fontId="0" fillId="0" borderId="0" xfId="0"/>
    <xf numFmtId="0" fontId="15" fillId="0" borderId="0" xfId="0" applyFont="1"/>
    <xf numFmtId="170" fontId="30" fillId="0" borderId="0" xfId="0" quotePrefix="1" applyNumberFormat="1" applyFont="1" applyFill="1" applyAlignment="1">
      <alignment horizontal="left"/>
    </xf>
    <xf numFmtId="0" fontId="15" fillId="0" borderId="0" xfId="0" applyFont="1" applyBorder="1" applyAlignment="1">
      <alignment horizontal="right"/>
    </xf>
    <xf numFmtId="0" fontId="15" fillId="0" borderId="0" xfId="0" applyFont="1" applyBorder="1"/>
    <xf numFmtId="170" fontId="30" fillId="0" borderId="19" xfId="0" quotePrefix="1" applyNumberFormat="1" applyFont="1" applyFill="1" applyBorder="1" applyAlignment="1">
      <alignment horizontal="left"/>
    </xf>
    <xf numFmtId="0" fontId="15" fillId="0" borderId="1" xfId="0" applyFont="1" applyBorder="1"/>
    <xf numFmtId="0" fontId="15" fillId="0" borderId="18" xfId="0" applyFont="1" applyBorder="1"/>
    <xf numFmtId="0" fontId="15" fillId="0" borderId="10" xfId="0" applyFont="1" applyBorder="1" applyAlignment="1">
      <alignment horizontal="left"/>
    </xf>
    <xf numFmtId="0" fontId="15" fillId="0" borderId="17" xfId="0" applyFont="1" applyBorder="1"/>
    <xf numFmtId="2" fontId="15" fillId="0" borderId="10" xfId="0" applyNumberFormat="1" applyFont="1" applyBorder="1" applyAlignment="1">
      <alignment horizontal="left"/>
    </xf>
    <xf numFmtId="169" fontId="30" fillId="0" borderId="0" xfId="0" applyNumberFormat="1" applyFont="1" applyBorder="1" applyAlignment="1">
      <alignment horizontal="left"/>
    </xf>
    <xf numFmtId="169" fontId="30" fillId="0" borderId="17" xfId="0" applyNumberFormat="1" applyFont="1" applyBorder="1" applyAlignment="1">
      <alignment horizontal="left"/>
    </xf>
    <xf numFmtId="168" fontId="15" fillId="0" borderId="10" xfId="0" applyNumberFormat="1" applyFont="1" applyBorder="1" applyAlignment="1">
      <alignment horizontal="left"/>
    </xf>
    <xf numFmtId="165" fontId="15" fillId="0" borderId="16" xfId="0" applyNumberFormat="1" applyFont="1" applyBorder="1" applyAlignment="1">
      <alignment horizontal="left"/>
    </xf>
    <xf numFmtId="0" fontId="15" fillId="0" borderId="8" xfId="0" applyFont="1" applyBorder="1" applyAlignment="1">
      <alignment horizontal="right"/>
    </xf>
    <xf numFmtId="0" fontId="15" fillId="0" borderId="8" xfId="0" applyFont="1" applyBorder="1"/>
    <xf numFmtId="0" fontId="15" fillId="0" borderId="15" xfId="0" applyFont="1" applyBorder="1"/>
    <xf numFmtId="0" fontId="6" fillId="0" borderId="0" xfId="0" applyFont="1"/>
    <xf numFmtId="2" fontId="15" fillId="0" borderId="0" xfId="0" applyNumberFormat="1" applyFont="1"/>
    <xf numFmtId="0" fontId="0" fillId="0" borderId="1" xfId="0" applyBorder="1"/>
    <xf numFmtId="167" fontId="1" fillId="6" borderId="11" xfId="8" applyNumberFormat="1">
      <alignment vertical="center"/>
    </xf>
    <xf numFmtId="0" fontId="30" fillId="0" borderId="0" xfId="0" applyFont="1"/>
    <xf numFmtId="166" fontId="1" fillId="5" borderId="11" xfId="5" applyAlignment="1">
      <alignment horizontal="center"/>
    </xf>
    <xf numFmtId="0" fontId="0" fillId="0" borderId="7" xfId="0" applyBorder="1"/>
    <xf numFmtId="0" fontId="1" fillId="0" borderId="7" xfId="3">
      <alignment horizontal="center" vertical="center"/>
    </xf>
    <xf numFmtId="0" fontId="0" fillId="0" borderId="9" xfId="0" applyBorder="1"/>
    <xf numFmtId="0" fontId="15" fillId="0" borderId="9" xfId="0" applyFont="1" applyBorder="1" applyAlignment="1">
      <alignment vertical="top" wrapText="1"/>
    </xf>
    <xf numFmtId="0" fontId="26" fillId="0" borderId="8" xfId="0" applyFont="1" applyBorder="1" applyAlignment="1">
      <alignment horizontal="left" vertical="center"/>
    </xf>
    <xf numFmtId="0" fontId="0" fillId="0" borderId="8" xfId="0" applyBorder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top"/>
    </xf>
    <xf numFmtId="0" fontId="0" fillId="0" borderId="0" xfId="0" applyAlignment="1">
      <alignment horizontal="right"/>
    </xf>
    <xf numFmtId="0" fontId="28" fillId="0" borderId="0" xfId="0" applyFont="1"/>
    <xf numFmtId="0" fontId="0" fillId="0" borderId="0" xfId="0" applyBorder="1"/>
    <xf numFmtId="0" fontId="21" fillId="0" borderId="0" xfId="0" applyFont="1"/>
    <xf numFmtId="0" fontId="27" fillId="0" borderId="0" xfId="0" applyFont="1"/>
    <xf numFmtId="14" fontId="26" fillId="0" borderId="6" xfId="0" applyNumberFormat="1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2" fillId="0" borderId="0" xfId="0" applyFont="1" applyBorder="1"/>
    <xf numFmtId="0" fontId="26" fillId="0" borderId="6" xfId="0" applyFont="1" applyBorder="1" applyAlignment="1" applyProtection="1">
      <alignment horizontal="center" vertical="center"/>
    </xf>
    <xf numFmtId="0" fontId="25" fillId="0" borderId="0" xfId="0" applyFont="1" applyBorder="1"/>
    <xf numFmtId="0" fontId="0" fillId="0" borderId="0" xfId="0" applyFill="1"/>
    <xf numFmtId="0" fontId="4" fillId="0" borderId="0" xfId="0" applyFont="1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8" fillId="0" borderId="0" xfId="0" applyFont="1"/>
    <xf numFmtId="0" fontId="4" fillId="0" borderId="0" xfId="0" applyFont="1" applyAlignment="1">
      <alignment vertical="center"/>
    </xf>
    <xf numFmtId="0" fontId="0" fillId="0" borderId="0" xfId="0"/>
    <xf numFmtId="0" fontId="15" fillId="0" borderId="0" xfId="0" applyFont="1"/>
    <xf numFmtId="0" fontId="15" fillId="0" borderId="0" xfId="0" applyFont="1" applyBorder="1"/>
    <xf numFmtId="166" fontId="1" fillId="5" borderId="11" xfId="5" applyAlignment="1">
      <alignment horizontal="center"/>
    </xf>
    <xf numFmtId="0" fontId="15" fillId="0" borderId="9" xfId="0" applyFont="1" applyBorder="1" applyAlignment="1">
      <alignment vertical="top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top"/>
    </xf>
    <xf numFmtId="0" fontId="0" fillId="0" borderId="0" xfId="0" applyBorder="1"/>
    <xf numFmtId="0" fontId="21" fillId="0" borderId="0" xfId="0" applyFont="1"/>
    <xf numFmtId="0" fontId="27" fillId="0" borderId="0" xfId="0" applyFont="1"/>
    <xf numFmtId="0" fontId="17" fillId="2" borderId="20" xfId="9">
      <alignment horizontal="center" vertical="center"/>
    </xf>
    <xf numFmtId="0" fontId="0" fillId="0" borderId="0" xfId="0" applyFill="1" applyBorder="1"/>
    <xf numFmtId="0" fontId="15" fillId="0" borderId="0" xfId="0" applyFont="1" applyFill="1"/>
    <xf numFmtId="0" fontId="0" fillId="0" borderId="6" xfId="0" applyBorder="1"/>
    <xf numFmtId="0" fontId="0" fillId="0" borderId="6" xfId="0" applyBorder="1" applyAlignment="1">
      <alignment wrapText="1"/>
    </xf>
    <xf numFmtId="166" fontId="1" fillId="5" borderId="6" xfId="5" applyBorder="1" applyAlignment="1">
      <alignment horizontal="center"/>
    </xf>
    <xf numFmtId="0" fontId="23" fillId="0" borderId="0" xfId="0" applyFont="1"/>
    <xf numFmtId="0" fontId="1" fillId="0" borderId="0" xfId="3" applyFill="1" applyBorder="1" applyAlignment="1">
      <alignment horizontal="left" vertical="center"/>
    </xf>
    <xf numFmtId="14" fontId="15" fillId="0" borderId="0" xfId="0" applyNumberFormat="1" applyFont="1"/>
    <xf numFmtId="0" fontId="17" fillId="2" borderId="23" xfId="9" applyBorder="1">
      <alignment horizontal="center" vertical="center"/>
    </xf>
    <xf numFmtId="0" fontId="17" fillId="0" borderId="0" xfId="9" applyFill="1" applyBorder="1">
      <alignment horizontal="center" vertical="center"/>
    </xf>
    <xf numFmtId="167" fontId="1" fillId="7" borderId="11" xfId="8" applyNumberFormat="1" applyFill="1">
      <alignment vertical="center"/>
    </xf>
    <xf numFmtId="0" fontId="15" fillId="8" borderId="0" xfId="0" quotePrefix="1" applyFont="1" applyFill="1" applyBorder="1"/>
    <xf numFmtId="165" fontId="15" fillId="8" borderId="12" xfId="4" applyFont="1" applyFill="1" applyBorder="1">
      <alignment horizontal="left"/>
    </xf>
    <xf numFmtId="0" fontId="0" fillId="8" borderId="12" xfId="0" applyFill="1" applyBorder="1" applyAlignment="1"/>
    <xf numFmtId="0" fontId="0" fillId="8" borderId="12" xfId="0" applyFill="1" applyBorder="1"/>
    <xf numFmtId="0" fontId="0" fillId="8" borderId="14" xfId="0" applyFill="1" applyBorder="1"/>
    <xf numFmtId="167" fontId="1" fillId="0" borderId="26" xfId="7" quotePrefix="1" applyFill="1" applyBorder="1" applyAlignment="1">
      <protection locked="0"/>
    </xf>
    <xf numFmtId="167" fontId="1" fillId="0" borderId="26" xfId="7" applyFill="1" applyBorder="1" applyAlignment="1">
      <protection locked="0"/>
    </xf>
    <xf numFmtId="0" fontId="0" fillId="0" borderId="6" xfId="0" applyFill="1" applyBorder="1"/>
    <xf numFmtId="0" fontId="0" fillId="8" borderId="0" xfId="0" quotePrefix="1" applyFill="1" applyBorder="1"/>
    <xf numFmtId="165" fontId="15" fillId="8" borderId="12" xfId="4" applyFont="1" applyFill="1" applyBorder="1" applyAlignment="1">
      <alignment horizontal="left" wrapText="1"/>
    </xf>
    <xf numFmtId="166" fontId="1" fillId="5" borderId="7" xfId="5" applyBorder="1" applyAlignment="1">
      <alignment horizontal="center"/>
    </xf>
    <xf numFmtId="0" fontId="1" fillId="0" borderId="25" xfId="7" applyNumberFormat="1" applyFill="1" applyBorder="1">
      <protection locked="0"/>
    </xf>
    <xf numFmtId="171" fontId="15" fillId="2" borderId="20" xfId="9" applyNumberFormat="1" applyFont="1">
      <alignment horizontal="center" vertical="center"/>
    </xf>
    <xf numFmtId="167" fontId="1" fillId="0" borderId="24" xfId="7" applyNumberFormat="1" applyFill="1" applyBorder="1">
      <protection locked="0"/>
    </xf>
    <xf numFmtId="0" fontId="0" fillId="3" borderId="0" xfId="0" applyFont="1" applyFill="1" applyBorder="1" applyAlignment="1" applyProtection="1">
      <alignment horizontal="left"/>
      <protection locked="0"/>
    </xf>
    <xf numFmtId="0" fontId="15" fillId="8" borderId="21" xfId="0" applyFont="1" applyFill="1" applyBorder="1" applyAlignment="1">
      <alignment horizontal="left" vertical="top" wrapText="1"/>
    </xf>
    <xf numFmtId="0" fontId="15" fillId="8" borderId="22" xfId="0" applyFont="1" applyFill="1" applyBorder="1" applyAlignment="1">
      <alignment horizontal="left" vertical="top" wrapText="1"/>
    </xf>
    <xf numFmtId="0" fontId="0" fillId="8" borderId="21" xfId="0" applyFont="1" applyFill="1" applyBorder="1" applyAlignment="1">
      <alignment vertical="top" wrapText="1"/>
    </xf>
    <xf numFmtId="0" fontId="0" fillId="8" borderId="22" xfId="0" applyFont="1" applyFill="1" applyBorder="1" applyAlignment="1">
      <alignment vertical="top" wrapText="1"/>
    </xf>
  </cellXfs>
  <cellStyles count="10">
    <cellStyle name="Beobachtung" xfId="7" xr:uid="{00000000-0005-0000-0000-000000000000}"/>
    <cellStyle name="Beobachtung (gesperrt)" xfId="8" xr:uid="{00000000-0005-0000-0000-000001000000}"/>
    <cellStyle name="ColPos" xfId="3" xr:uid="{00000000-0005-0000-0000-000002000000}"/>
    <cellStyle name="EmptyField" xfId="6" xr:uid="{00000000-0005-0000-0000-000003000000}"/>
    <cellStyle name="Hyperlink" xfId="1" builtinId="8"/>
    <cellStyle name="LinePos" xfId="5" xr:uid="{00000000-0005-0000-0000-000005000000}"/>
    <cellStyle name="Normal" xfId="0" builtinId="0"/>
    <cellStyle name="Titel" xfId="4" xr:uid="{00000000-0005-0000-0000-000007000000}"/>
    <cellStyle name="Überschrift 5" xfId="2" xr:uid="{00000000-0005-0000-0000-000008000000}"/>
    <cellStyle name="ValMessage" xfId="9" xr:uid="{00000000-0005-0000-0000-000009000000}"/>
  </cellStyles>
  <dxfs count="2">
    <dxf>
      <font>
        <b/>
        <i val="0"/>
        <color rgb="FFFF0000"/>
      </font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fmlaLink="#REF!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171450</xdr:rowOff>
        </xdr:from>
        <xdr:to>
          <xdr:col>7</xdr:col>
          <xdr:colOff>0</xdr:colOff>
          <xdr:row>21</xdr:row>
          <xdr:rowOff>180975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190500</xdr:colOff>
      <xdr:row>0</xdr:row>
      <xdr:rowOff>142875</xdr:rowOff>
    </xdr:from>
    <xdr:ext cx="1560141" cy="635794"/>
    <xdr:pic>
      <xdr:nvPicPr>
        <xdr:cNvPr id="5" name="Grafik 9" descr="B_Logo_FINMA_45mm_gray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42875"/>
          <a:ext cx="1560141" cy="63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609940</xdr:colOff>
      <xdr:row>0</xdr:row>
      <xdr:rowOff>149679</xdr:rowOff>
    </xdr:from>
    <xdr:ext cx="1574006" cy="619125"/>
    <xdr:pic>
      <xdr:nvPicPr>
        <xdr:cNvPr id="6" name="Grafik 8" descr="SNB_LOGO_46_RGB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7721" y="149679"/>
          <a:ext cx="157400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202407</xdr:colOff>
      <xdr:row>0</xdr:row>
      <xdr:rowOff>178594</xdr:rowOff>
    </xdr:from>
    <xdr:ext cx="1560141" cy="635794"/>
    <xdr:pic>
      <xdr:nvPicPr>
        <xdr:cNvPr id="4" name="Grafik 9" descr="B_Logo_FINMA_45mm_gray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407" y="178594"/>
          <a:ext cx="1560141" cy="63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1514815</xdr:colOff>
      <xdr:row>0</xdr:row>
      <xdr:rowOff>185398</xdr:rowOff>
    </xdr:from>
    <xdr:ext cx="1574006" cy="619125"/>
    <xdr:pic>
      <xdr:nvPicPr>
        <xdr:cNvPr id="5" name="Grafik 8" descr="SNB_LOGO_46_RGB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9628" y="185398"/>
          <a:ext cx="157400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202406</xdr:colOff>
      <xdr:row>0</xdr:row>
      <xdr:rowOff>142875</xdr:rowOff>
    </xdr:from>
    <xdr:ext cx="1560141" cy="635794"/>
    <xdr:pic>
      <xdr:nvPicPr>
        <xdr:cNvPr id="4" name="Grafik 9" descr="B_Logo_FINMA_45mm_gray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406" y="142875"/>
          <a:ext cx="1560141" cy="63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1514814</xdr:colOff>
      <xdr:row>0</xdr:row>
      <xdr:rowOff>149679</xdr:rowOff>
    </xdr:from>
    <xdr:ext cx="1574006" cy="619125"/>
    <xdr:pic>
      <xdr:nvPicPr>
        <xdr:cNvPr id="5" name="Grafik 8" descr="SNB_LOGO_46_RGB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9627" y="149679"/>
          <a:ext cx="157400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7"/>
  <sheetViews>
    <sheetView zoomScaleNormal="100" workbookViewId="0">
      <selection activeCell="Q20" sqref="Q20"/>
    </sheetView>
  </sheetViews>
  <sheetFormatPr defaultColWidth="11.42578125" defaultRowHeight="14.25" x14ac:dyDescent="0.2"/>
  <cols>
    <col min="1" max="1" width="5.85546875" style="1" customWidth="1"/>
    <col min="2" max="2" width="13.5703125" style="1" customWidth="1"/>
    <col min="3" max="3" width="11.7109375" style="1" customWidth="1"/>
    <col min="4" max="4" width="16" style="1" customWidth="1"/>
    <col min="5" max="5" width="13.42578125" style="1" customWidth="1"/>
    <col min="6" max="6" width="12" style="1" customWidth="1"/>
    <col min="7" max="7" width="12.28515625" style="1" customWidth="1"/>
    <col min="8" max="8" width="14.28515625" style="1" customWidth="1"/>
    <col min="9" max="9" width="8.42578125" style="1" customWidth="1"/>
    <col min="10" max="16384" width="11.42578125" style="1"/>
  </cols>
  <sheetData>
    <row r="1" spans="1:10" ht="21.75" customHeight="1" x14ac:dyDescent="0.2">
      <c r="B1" s="8"/>
      <c r="G1" s="43" t="s">
        <v>40</v>
      </c>
      <c r="H1" s="49" t="s">
        <v>39</v>
      </c>
    </row>
    <row r="2" spans="1:10" ht="15" customHeight="1" x14ac:dyDescent="0.2">
      <c r="B2" s="8"/>
      <c r="G2" s="43" t="s">
        <v>38</v>
      </c>
      <c r="H2" s="48" t="s">
        <v>54</v>
      </c>
    </row>
    <row r="3" spans="1:10" ht="21" customHeight="1" x14ac:dyDescent="0.2">
      <c r="B3"/>
      <c r="G3" s="43" t="s">
        <v>37</v>
      </c>
      <c r="H3" s="47" t="s">
        <v>36</v>
      </c>
      <c r="J3" s="46" t="s">
        <v>35</v>
      </c>
    </row>
    <row r="4" spans="1:10" ht="22.5" customHeight="1" x14ac:dyDescent="0.2">
      <c r="B4" s="45"/>
      <c r="G4" s="43" t="s">
        <v>34</v>
      </c>
      <c r="H4" s="44" t="s">
        <v>33</v>
      </c>
    </row>
    <row r="5" spans="1:10" ht="22.5" customHeight="1" x14ac:dyDescent="0.2">
      <c r="G5" s="43" t="s">
        <v>32</v>
      </c>
      <c r="H5" s="42"/>
    </row>
    <row r="6" spans="1:10" ht="27" customHeight="1" x14ac:dyDescent="0.25">
      <c r="B6" s="41" t="s">
        <v>129</v>
      </c>
    </row>
    <row r="7" spans="1:10" ht="18" x14ac:dyDescent="0.25">
      <c r="B7" s="40" t="s">
        <v>31</v>
      </c>
    </row>
    <row r="8" spans="1:10" ht="18" customHeight="1" x14ac:dyDescent="0.25">
      <c r="B8" s="39" t="s">
        <v>54</v>
      </c>
      <c r="D8" s="38"/>
    </row>
    <row r="9" spans="1:10" x14ac:dyDescent="0.2">
      <c r="B9" t="s">
        <v>51</v>
      </c>
      <c r="C9" s="37"/>
    </row>
    <row r="10" spans="1:10" ht="18" customHeight="1" x14ac:dyDescent="0.2">
      <c r="A10" s="34"/>
      <c r="B10" s="31"/>
      <c r="C10" s="31"/>
      <c r="D10" s="36" t="s">
        <v>30</v>
      </c>
      <c r="E10" s="35"/>
      <c r="F10" s="35"/>
      <c r="G10" s="35"/>
      <c r="H10" s="31"/>
    </row>
    <row r="11" spans="1:10" x14ac:dyDescent="0.2">
      <c r="A11" s="34"/>
      <c r="B11" s="33" t="s">
        <v>29</v>
      </c>
      <c r="C11" s="31"/>
      <c r="D11" s="177"/>
      <c r="E11" s="177"/>
      <c r="F11" s="177"/>
      <c r="G11" s="177"/>
      <c r="H11" s="31"/>
    </row>
    <row r="12" spans="1:10" x14ac:dyDescent="0.2">
      <c r="A12" s="34"/>
      <c r="B12" s="33" t="s">
        <v>28</v>
      </c>
      <c r="C12" s="31"/>
      <c r="D12" s="177"/>
      <c r="E12" s="177"/>
      <c r="F12" s="177"/>
      <c r="G12" s="177"/>
      <c r="H12" s="31"/>
    </row>
    <row r="13" spans="1:10" x14ac:dyDescent="0.2">
      <c r="A13" s="34"/>
      <c r="B13" s="33" t="s">
        <v>27</v>
      </c>
      <c r="C13" s="31"/>
      <c r="D13" s="177"/>
      <c r="E13" s="177"/>
      <c r="F13" s="177"/>
      <c r="G13" s="177"/>
      <c r="H13" s="31"/>
    </row>
    <row r="14" spans="1:10" x14ac:dyDescent="0.2">
      <c r="A14" s="34"/>
      <c r="B14" s="33" t="s">
        <v>26</v>
      </c>
      <c r="C14" s="31"/>
      <c r="D14" s="177"/>
      <c r="E14" s="177"/>
      <c r="F14" s="177"/>
      <c r="G14" s="177"/>
      <c r="H14" s="31"/>
    </row>
    <row r="15" spans="1:10" x14ac:dyDescent="0.2">
      <c r="A15" s="34"/>
      <c r="B15" s="33" t="s">
        <v>25</v>
      </c>
      <c r="C15" s="31"/>
      <c r="D15" s="177"/>
      <c r="E15" s="177"/>
      <c r="F15" s="177"/>
      <c r="G15" s="177"/>
      <c r="H15" s="31"/>
    </row>
    <row r="16" spans="1:10" x14ac:dyDescent="0.2">
      <c r="A16" s="34"/>
      <c r="B16" s="33" t="s">
        <v>24</v>
      </c>
      <c r="C16" s="31"/>
      <c r="D16" s="177"/>
      <c r="E16" s="177"/>
      <c r="F16" s="177"/>
      <c r="G16" s="177"/>
      <c r="H16" s="31"/>
    </row>
    <row r="17" spans="1:16" hidden="1" x14ac:dyDescent="0.2">
      <c r="A17" s="34"/>
      <c r="B17" s="33"/>
      <c r="C17" s="31"/>
      <c r="D17" s="177"/>
      <c r="E17" s="177"/>
      <c r="F17" s="177"/>
      <c r="G17" s="177"/>
      <c r="H17" s="31"/>
    </row>
    <row r="18" spans="1:16" x14ac:dyDescent="0.2">
      <c r="A18" s="34"/>
      <c r="B18" s="33" t="s">
        <v>23</v>
      </c>
      <c r="C18" s="31"/>
      <c r="D18" s="177"/>
      <c r="E18" s="177"/>
      <c r="F18" s="177"/>
      <c r="G18" s="177"/>
      <c r="H18" s="31"/>
    </row>
    <row r="19" spans="1:16" x14ac:dyDescent="0.2">
      <c r="A19" s="34"/>
      <c r="B19" s="33"/>
      <c r="C19" s="31"/>
      <c r="D19" s="32"/>
      <c r="E19" s="32"/>
      <c r="F19" s="32"/>
      <c r="G19" s="32"/>
      <c r="H19" s="31"/>
    </row>
    <row r="20" spans="1:16" x14ac:dyDescent="0.2">
      <c r="B20" s="30" t="s">
        <v>22</v>
      </c>
      <c r="C20" s="27"/>
      <c r="D20" s="29" t="s">
        <v>21</v>
      </c>
      <c r="E20" s="29" t="s">
        <v>20</v>
      </c>
      <c r="F20" s="27"/>
      <c r="G20" s="28" t="s">
        <v>19</v>
      </c>
      <c r="H20" s="27"/>
    </row>
    <row r="21" spans="1:16" x14ac:dyDescent="0.2">
      <c r="B21" s="26"/>
      <c r="C21" s="26"/>
      <c r="D21" s="26"/>
      <c r="E21" s="26"/>
      <c r="F21" s="26"/>
      <c r="G21" s="26"/>
      <c r="H21" s="26"/>
    </row>
    <row r="22" spans="1:16" x14ac:dyDescent="0.2">
      <c r="B22" s="24" t="s">
        <v>50</v>
      </c>
      <c r="C22" s="24"/>
      <c r="D22" s="25" t="s">
        <v>53</v>
      </c>
      <c r="E22" s="25"/>
      <c r="F22" s="24"/>
      <c r="G22" s="24"/>
      <c r="H22" s="23"/>
      <c r="J22" s="22"/>
      <c r="P22" s="21"/>
    </row>
    <row r="23" spans="1:16" s="135" customFormat="1" x14ac:dyDescent="0.2">
      <c r="B23" s="136" t="s">
        <v>52</v>
      </c>
      <c r="C23" s="136"/>
      <c r="D23" s="137" t="s">
        <v>53</v>
      </c>
      <c r="E23" s="137"/>
      <c r="F23" s="136"/>
      <c r="G23" s="136"/>
      <c r="H23" s="138"/>
      <c r="J23" s="139"/>
      <c r="P23" s="140"/>
    </row>
    <row r="24" spans="1:16" ht="4.5" customHeight="1" x14ac:dyDescent="0.2">
      <c r="B24" s="24"/>
      <c r="C24" s="24"/>
      <c r="D24" s="25"/>
      <c r="E24" s="25"/>
      <c r="F24" s="24"/>
      <c r="G24" s="24"/>
      <c r="H24" s="23"/>
      <c r="J24" s="22"/>
      <c r="P24" s="21"/>
    </row>
    <row r="25" spans="1:16" x14ac:dyDescent="0.2">
      <c r="B25" s="20" t="str">
        <f>IF(D25&gt;0,"Data with errors","")</f>
        <v/>
      </c>
      <c r="C25" s="18"/>
      <c r="D25" s="19">
        <f>SUM(D22:D24)</f>
        <v>0</v>
      </c>
      <c r="E25" s="19">
        <f>SUM(E22:E22)</f>
        <v>0</v>
      </c>
      <c r="F25" s="18"/>
      <c r="G25" s="18"/>
      <c r="H25" s="17" t="str">
        <f>IF(COUNTIF(F22:F24,"!")&gt;0,"Data with warnings","")</f>
        <v/>
      </c>
    </row>
    <row r="26" spans="1:16" ht="27.95" customHeight="1" x14ac:dyDescent="0.2">
      <c r="B26" s="15" t="s">
        <v>18</v>
      </c>
      <c r="C26" s="8"/>
      <c r="D26" s="16"/>
      <c r="E26" s="8"/>
      <c r="F26" s="8"/>
      <c r="G26" s="8"/>
    </row>
    <row r="27" spans="1:16" x14ac:dyDescent="0.2">
      <c r="B27" s="15" t="s">
        <v>17</v>
      </c>
      <c r="C27" s="8"/>
      <c r="D27" s="8"/>
      <c r="E27" s="8"/>
      <c r="F27" s="8"/>
      <c r="G27" s="8"/>
    </row>
    <row r="28" spans="1:16" ht="21" customHeight="1" x14ac:dyDescent="0.25">
      <c r="B28" t="s">
        <v>16</v>
      </c>
      <c r="C28" s="8"/>
      <c r="D28" s="8"/>
      <c r="G28" s="8"/>
      <c r="K28" s="14"/>
    </row>
    <row r="29" spans="1:16" x14ac:dyDescent="0.2">
      <c r="B29" t="s">
        <v>15</v>
      </c>
    </row>
    <row r="30" spans="1:16" ht="21" customHeight="1" x14ac:dyDescent="0.2">
      <c r="B30" t="s">
        <v>14</v>
      </c>
    </row>
    <row r="31" spans="1:16" x14ac:dyDescent="0.2">
      <c r="B31" s="8" t="str">
        <f>"the following details: your code ("&amp;H3&amp;"), survey ("&amp;H1&amp;") and reporting date ("&amp;IF(ISTEXT(H4),H4,DAY(H4)&amp;"."&amp;MONTH(H4)&amp;"."&amp;YEAR(H4))&amp;")."</f>
        <v>the following details: your code (XXXXXX), survey (P_Basel3) and reporting date (DD.MM.YYYY).</v>
      </c>
    </row>
    <row r="32" spans="1:16" ht="15" customHeight="1" x14ac:dyDescent="0.2">
      <c r="B32" s="13"/>
      <c r="C32" s="12"/>
      <c r="D32" s="12"/>
      <c r="E32" s="12"/>
      <c r="F32" s="12"/>
      <c r="G32" s="12"/>
      <c r="H32" s="12"/>
    </row>
    <row r="34" spans="2:11" x14ac:dyDescent="0.2">
      <c r="B34" s="4" t="s">
        <v>5</v>
      </c>
      <c r="C34" s="3"/>
      <c r="D34" s="3"/>
      <c r="E34" s="3"/>
      <c r="F34" s="3"/>
      <c r="G34" s="3"/>
      <c r="H34" s="5" t="s">
        <v>4</v>
      </c>
    </row>
    <row r="35" spans="2:11" x14ac:dyDescent="0.2">
      <c r="B35" s="4" t="s">
        <v>3</v>
      </c>
      <c r="C35" s="3"/>
      <c r="D35" s="3"/>
      <c r="E35" s="3"/>
      <c r="F35" s="3"/>
      <c r="G35" s="3"/>
      <c r="H35" s="5" t="s">
        <v>2</v>
      </c>
    </row>
    <row r="36" spans="2:11" x14ac:dyDescent="0.2">
      <c r="B36" s="4" t="s">
        <v>1</v>
      </c>
      <c r="C36" s="3"/>
      <c r="D36" s="3"/>
      <c r="E36" s="7"/>
      <c r="F36" s="11" t="s">
        <v>12</v>
      </c>
      <c r="G36" s="7"/>
      <c r="H36" s="5" t="s">
        <v>128</v>
      </c>
    </row>
    <row r="37" spans="2:11" x14ac:dyDescent="0.2">
      <c r="B37" s="4" t="s">
        <v>0</v>
      </c>
      <c r="C37" s="3"/>
      <c r="D37" s="3"/>
      <c r="E37" s="7"/>
      <c r="F37" s="9" t="s">
        <v>10</v>
      </c>
      <c r="G37" s="7"/>
      <c r="H37" s="10" t="s">
        <v>128</v>
      </c>
    </row>
    <row r="38" spans="2:11" ht="23.1" customHeight="1" x14ac:dyDescent="0.2">
      <c r="B38" s="2"/>
      <c r="E38" s="7"/>
      <c r="F38" s="9" t="s">
        <v>8</v>
      </c>
      <c r="G38" s="7"/>
      <c r="H38" s="9" t="str">
        <f>H3&amp;" "&amp;""&amp;H1&amp;" "&amp;IF(ISTEXT(H4),H4,DAY(H4)&amp;"."&amp;MONTH(H4)&amp;"."&amp;YEAR(H4))</f>
        <v>XXXXXX P_Basel3 DD.MM.YYYY</v>
      </c>
    </row>
    <row r="39" spans="2:11" ht="15" customHeight="1" x14ac:dyDescent="0.2">
      <c r="B39" s="4" t="s">
        <v>13</v>
      </c>
      <c r="C39" s="7"/>
      <c r="D39" s="7"/>
    </row>
    <row r="40" spans="2:11" ht="15" customHeight="1" x14ac:dyDescent="0.2">
      <c r="B40" s="4" t="s">
        <v>11</v>
      </c>
      <c r="C40" s="7"/>
      <c r="D40" s="7"/>
    </row>
    <row r="41" spans="2:11" ht="15" customHeight="1" x14ac:dyDescent="0.2">
      <c r="B41" s="4" t="s">
        <v>9</v>
      </c>
      <c r="C41" s="7"/>
      <c r="D41" s="7"/>
    </row>
    <row r="42" spans="2:11" ht="12.95" customHeight="1" x14ac:dyDescent="0.2">
      <c r="B42" s="4" t="s">
        <v>7</v>
      </c>
      <c r="C42" s="7"/>
      <c r="D42" s="7"/>
      <c r="E42" s="7"/>
    </row>
    <row r="43" spans="2:11" ht="21" customHeight="1" x14ac:dyDescent="0.2">
      <c r="B43" s="4" t="s">
        <v>6</v>
      </c>
      <c r="C43" s="7"/>
      <c r="D43" s="7"/>
      <c r="E43" s="7"/>
      <c r="H43" s="6"/>
    </row>
    <row r="44" spans="2:11" ht="15" customHeight="1" x14ac:dyDescent="0.2"/>
    <row r="45" spans="2:11" ht="15" customHeight="1" x14ac:dyDescent="0.2">
      <c r="K45" s="8"/>
    </row>
    <row r="46" spans="2:11" ht="15" customHeight="1" x14ac:dyDescent="0.2">
      <c r="K46" s="8"/>
    </row>
    <row r="47" spans="2:11" ht="15" customHeight="1" x14ac:dyDescent="0.2"/>
  </sheetData>
  <mergeCells count="8">
    <mergeCell ref="D17:G17"/>
    <mergeCell ref="D18:G18"/>
    <mergeCell ref="D11:G11"/>
    <mergeCell ref="D12:G12"/>
    <mergeCell ref="D13:G13"/>
    <mergeCell ref="D14:G14"/>
    <mergeCell ref="D15:G15"/>
    <mergeCell ref="D16:G16"/>
  </mergeCells>
  <conditionalFormatting sqref="B20:H20">
    <cfRule type="expression" dxfId="1" priority="2" stopIfTrue="1">
      <formula>$D25&gt;0</formula>
    </cfRule>
  </conditionalFormatting>
  <conditionalFormatting sqref="D25:E25">
    <cfRule type="cellIs" dxfId="0" priority="1" stopIfTrue="1" operator="greaterThan">
      <formula>0</formula>
    </cfRule>
  </conditionalFormatting>
  <dataValidations disablePrompts="1" count="1">
    <dataValidation type="list" allowBlank="1" showInputMessage="1" showErrorMessage="1" sqref="H5" xr:uid="{00000000-0002-0000-0000-000000000000}">
      <formula1>"Correction,Test"</formula1>
    </dataValidation>
  </dataValidation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&amp;L&amp;D - &amp;T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0</xdr:colOff>
                    <xdr:row>20</xdr:row>
                    <xdr:rowOff>171450</xdr:rowOff>
                  </from>
                  <to>
                    <xdr:col>7</xdr:col>
                    <xdr:colOff>0</xdr:colOff>
                    <xdr:row>21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L39"/>
  <sheetViews>
    <sheetView showGridLines="0" showZeros="0" tabSelected="1" topLeftCell="A7" zoomScaleNormal="100" workbookViewId="0">
      <selection activeCell="F37" sqref="F37"/>
    </sheetView>
  </sheetViews>
  <sheetFormatPr defaultColWidth="13.28515625" defaultRowHeight="12.75" x14ac:dyDescent="0.2"/>
  <cols>
    <col min="1" max="1" width="6" customWidth="1"/>
    <col min="2" max="2" width="47.5703125" customWidth="1"/>
    <col min="3" max="3" width="17.28515625" customWidth="1"/>
    <col min="4" max="4" width="4.7109375" style="15" customWidth="1"/>
    <col min="5" max="7" width="19.140625" customWidth="1"/>
    <col min="8" max="8" width="21.42578125" customWidth="1"/>
    <col min="9" max="9" width="4.7109375" customWidth="1"/>
    <col min="10" max="10" width="9.140625" customWidth="1"/>
    <col min="11" max="11" width="20" bestFit="1" customWidth="1"/>
    <col min="12" max="12" width="15.5703125" bestFit="1" customWidth="1"/>
  </cols>
  <sheetData>
    <row r="1" spans="1:12" ht="20.25" customHeight="1" x14ac:dyDescent="0.25">
      <c r="D1" s="50"/>
      <c r="E1" s="51" t="s">
        <v>57</v>
      </c>
      <c r="H1" s="52" t="s">
        <v>55</v>
      </c>
    </row>
    <row r="2" spans="1:12" ht="20.25" customHeight="1" x14ac:dyDescent="0.25">
      <c r="A2" s="53"/>
      <c r="B2" s="53"/>
      <c r="D2" s="50"/>
      <c r="E2" s="40" t="s">
        <v>31</v>
      </c>
      <c r="H2" s="54" t="s">
        <v>36</v>
      </c>
    </row>
    <row r="3" spans="1:12" ht="20.25" customHeight="1" x14ac:dyDescent="0.25">
      <c r="D3" s="50"/>
      <c r="E3" s="55" t="s">
        <v>83</v>
      </c>
      <c r="H3" s="56" t="s">
        <v>130</v>
      </c>
      <c r="K3" s="175">
        <f>IF(DATE(RIGHT(H3,4),MID(H3,4,2),LEFT(H3,2))&gt;=DATEVALUE("07-01-2024"), DATE(RIGHT(H3,4),MID(H3,4,2),LEFT(H3,2)), "Check date format in cell H3")</f>
        <v>46907</v>
      </c>
    </row>
    <row r="4" spans="1:12" ht="20.100000000000001" customHeight="1" x14ac:dyDescent="0.25">
      <c r="A4" s="53"/>
      <c r="C4" s="57"/>
      <c r="D4" s="50"/>
      <c r="E4" s="55" t="s">
        <v>66</v>
      </c>
    </row>
    <row r="5" spans="1:12" s="141" customFormat="1" ht="20.100000000000001" customHeight="1" x14ac:dyDescent="0.2">
      <c r="A5" s="148"/>
      <c r="C5" s="150"/>
      <c r="D5" s="143"/>
      <c r="E5" s="15" t="s">
        <v>41</v>
      </c>
    </row>
    <row r="6" spans="1:12" ht="15" x14ac:dyDescent="0.25">
      <c r="A6" s="53"/>
      <c r="C6" s="58"/>
      <c r="D6" s="50"/>
    </row>
    <row r="7" spans="1:12" s="141" customFormat="1" ht="18" x14ac:dyDescent="0.25">
      <c r="A7" s="148"/>
      <c r="B7" s="157" t="s">
        <v>99</v>
      </c>
      <c r="C7" s="125"/>
      <c r="D7" s="143"/>
      <c r="E7" s="142"/>
    </row>
    <row r="8" spans="1:12" s="141" customFormat="1" ht="45.6" customHeight="1" x14ac:dyDescent="0.2">
      <c r="A8" s="148"/>
      <c r="B8" s="180" t="s">
        <v>103</v>
      </c>
      <c r="C8" s="181"/>
      <c r="D8" s="156">
        <v>1</v>
      </c>
      <c r="E8" s="170" t="s">
        <v>126</v>
      </c>
      <c r="F8" s="148"/>
      <c r="G8" s="148"/>
      <c r="H8" s="148"/>
      <c r="I8" s="148"/>
    </row>
    <row r="9" spans="1:12" s="141" customFormat="1" ht="90.6" customHeight="1" x14ac:dyDescent="0.2">
      <c r="A9" s="148"/>
      <c r="D9" s="154"/>
      <c r="E9" s="155" t="s">
        <v>102</v>
      </c>
      <c r="F9" s="155" t="s">
        <v>104</v>
      </c>
      <c r="G9" s="155" t="s">
        <v>92</v>
      </c>
      <c r="H9" s="155" t="s">
        <v>101</v>
      </c>
      <c r="I9" s="118"/>
    </row>
    <row r="10" spans="1:12" s="141" customFormat="1" ht="20.100000000000001" customHeight="1" x14ac:dyDescent="0.2">
      <c r="A10" s="148"/>
      <c r="B10" s="90"/>
      <c r="C10" s="112"/>
      <c r="D10" s="116"/>
      <c r="E10" s="117" t="s">
        <v>95</v>
      </c>
      <c r="F10" s="117" t="s">
        <v>96</v>
      </c>
      <c r="G10" s="117" t="s">
        <v>97</v>
      </c>
      <c r="H10" s="117" t="s">
        <v>121</v>
      </c>
      <c r="I10" s="118"/>
      <c r="K10" s="158" t="s">
        <v>122</v>
      </c>
      <c r="L10" s="158" t="s">
        <v>127</v>
      </c>
    </row>
    <row r="11" spans="1:12" s="141" customFormat="1" ht="38.450000000000003" customHeight="1" thickBot="1" x14ac:dyDescent="0.25">
      <c r="A11" s="148"/>
      <c r="B11" s="178" t="s">
        <v>93</v>
      </c>
      <c r="C11" s="179"/>
      <c r="D11" s="173">
        <v>2</v>
      </c>
      <c r="E11" s="155"/>
      <c r="F11" s="155"/>
      <c r="G11" s="155"/>
      <c r="H11" s="176">
        <f>IF(E8="Multipliers",F11-E11,MAX(G11*(IF(K3&gt;=DATEVALUE("1-1-2028"),0.725,IF(K3&gt;=DATEVALUE("1-1-2027"),0.7,IF(K3&gt;=DATEVALUE("1-1-2026"),0.65,IF(K3&gt;=DATEVALUE("1-1-2025"),0.6,IF(K3&gt;=DATEVALUE("7-1-2024"),0.55,))))))-E11,0))</f>
        <v>0</v>
      </c>
      <c r="I11" s="173">
        <v>2</v>
      </c>
      <c r="K11" s="151" t="str">
        <f>IF(E8="Multipliers",IF(F11&gt;=E11,"OK","ERROR"),"")</f>
        <v>OK</v>
      </c>
      <c r="L11" s="151" t="str">
        <f>IF(E8="Multipliers",IF(F11-E11 &gt;= G11*(IF(K3&gt;=DATEVALUE("1-1-2028"),0.725,IF(K3&gt;=DATEVALUE("1-1-2027"),0.7,IF(K3&gt;=DATEVALUE("1-1-2026"),0.65,IF(K3&gt;=DATEVALUE("1-1-2025"),0.6,IF(K3&gt;=DATEVALUE("7-1-2024"),0.55,))))))-E11,"OK","ERROR"),"")</f>
        <v>OK</v>
      </c>
    </row>
    <row r="12" spans="1:12" s="141" customFormat="1" ht="12.75" customHeight="1" thickTop="1" x14ac:dyDescent="0.2">
      <c r="A12" s="148"/>
      <c r="B12" s="147"/>
      <c r="C12" s="146"/>
      <c r="D12" s="143"/>
      <c r="I12" s="148"/>
    </row>
    <row r="13" spans="1:12" s="141" customFormat="1" ht="30" customHeight="1" x14ac:dyDescent="0.25">
      <c r="A13" s="148"/>
      <c r="B13" s="157" t="s">
        <v>100</v>
      </c>
      <c r="C13" s="146"/>
      <c r="D13" s="143"/>
      <c r="I13" s="148"/>
    </row>
    <row r="14" spans="1:12" ht="108" customHeight="1" x14ac:dyDescent="0.2">
      <c r="A14" s="61"/>
      <c r="B14" s="61"/>
      <c r="C14" s="62"/>
      <c r="D14" s="63"/>
      <c r="E14" s="64" t="s">
        <v>94</v>
      </c>
      <c r="F14" s="64" t="s">
        <v>80</v>
      </c>
      <c r="G14" s="64" t="s">
        <v>81</v>
      </c>
      <c r="H14" s="64" t="s">
        <v>82</v>
      </c>
      <c r="I14" s="63"/>
      <c r="K14" s="65"/>
    </row>
    <row r="15" spans="1:12" ht="20.100000000000001" customHeight="1" x14ac:dyDescent="0.2">
      <c r="A15" s="60"/>
      <c r="B15" s="91" t="s">
        <v>65</v>
      </c>
      <c r="C15" s="60"/>
      <c r="D15" s="66"/>
      <c r="E15" s="67" t="s">
        <v>42</v>
      </c>
      <c r="F15" s="67" t="s">
        <v>43</v>
      </c>
      <c r="G15" s="67" t="s">
        <v>44</v>
      </c>
      <c r="H15" s="85" t="s">
        <v>45</v>
      </c>
      <c r="I15" s="66"/>
      <c r="K15" s="148"/>
      <c r="L15" s="148"/>
    </row>
    <row r="16" spans="1:12" ht="20.100000000000001" customHeight="1" x14ac:dyDescent="0.2">
      <c r="A16" s="163" t="s">
        <v>69</v>
      </c>
      <c r="B16" s="164" t="s">
        <v>77</v>
      </c>
      <c r="C16" s="165"/>
      <c r="D16" s="144">
        <v>3</v>
      </c>
      <c r="E16" s="86"/>
      <c r="F16" s="86"/>
      <c r="G16" s="86"/>
      <c r="H16" s="86"/>
      <c r="I16" s="144">
        <v>3</v>
      </c>
      <c r="K16" s="151"/>
      <c r="L16" s="151"/>
    </row>
    <row r="17" spans="1:12" ht="20.100000000000001" customHeight="1" x14ac:dyDescent="0.2">
      <c r="A17" s="163" t="s">
        <v>70</v>
      </c>
      <c r="B17" s="164" t="s">
        <v>59</v>
      </c>
      <c r="C17" s="166"/>
      <c r="D17" s="144">
        <v>4</v>
      </c>
      <c r="E17" s="87"/>
      <c r="F17" s="86"/>
      <c r="G17" s="86"/>
      <c r="H17" s="87"/>
      <c r="I17" s="144">
        <v>4</v>
      </c>
      <c r="K17" s="151"/>
      <c r="L17" s="151"/>
    </row>
    <row r="18" spans="1:12" ht="20.100000000000001" customHeight="1" x14ac:dyDescent="0.2">
      <c r="A18" s="163" t="s">
        <v>71</v>
      </c>
      <c r="B18" s="164" t="s">
        <v>98</v>
      </c>
      <c r="C18" s="166"/>
      <c r="D18" s="144">
        <v>5</v>
      </c>
      <c r="E18" s="162"/>
      <c r="F18" s="86"/>
      <c r="G18" s="86"/>
      <c r="H18" s="87"/>
      <c r="I18" s="144">
        <v>5</v>
      </c>
      <c r="K18" s="151"/>
      <c r="L18" s="151"/>
    </row>
    <row r="19" spans="1:12" ht="20.100000000000001" customHeight="1" x14ac:dyDescent="0.2">
      <c r="A19" s="163" t="s">
        <v>72</v>
      </c>
      <c r="B19" s="164" t="s">
        <v>79</v>
      </c>
      <c r="C19" s="166"/>
      <c r="D19" s="144">
        <v>6</v>
      </c>
      <c r="E19" s="87"/>
      <c r="F19" s="86"/>
      <c r="G19" s="86"/>
      <c r="H19" s="87"/>
      <c r="I19" s="144">
        <v>6</v>
      </c>
      <c r="J19" s="68"/>
      <c r="K19" s="151"/>
      <c r="L19" s="151"/>
    </row>
    <row r="20" spans="1:12" ht="20.100000000000001" customHeight="1" x14ac:dyDescent="0.2">
      <c r="A20" s="163" t="s">
        <v>73</v>
      </c>
      <c r="B20" s="164" t="s">
        <v>60</v>
      </c>
      <c r="C20" s="167"/>
      <c r="D20" s="144">
        <v>7</v>
      </c>
      <c r="E20" s="87"/>
      <c r="F20" s="86"/>
      <c r="G20" s="86"/>
      <c r="H20" s="87"/>
      <c r="I20" s="144">
        <v>7</v>
      </c>
      <c r="K20" s="151"/>
      <c r="L20" s="151"/>
    </row>
    <row r="21" spans="1:12" ht="20.100000000000001" customHeight="1" x14ac:dyDescent="0.2">
      <c r="A21" s="163" t="s">
        <v>74</v>
      </c>
      <c r="B21" s="164" t="s">
        <v>61</v>
      </c>
      <c r="C21" s="167"/>
      <c r="D21" s="144">
        <v>8</v>
      </c>
      <c r="E21" s="113"/>
      <c r="F21" s="86"/>
      <c r="G21" s="86"/>
      <c r="H21" s="87"/>
      <c r="I21" s="144">
        <v>8</v>
      </c>
      <c r="K21" s="151"/>
      <c r="L21" s="151"/>
    </row>
    <row r="22" spans="1:12" ht="20.100000000000001" customHeight="1" x14ac:dyDescent="0.2">
      <c r="A22" s="163" t="s">
        <v>75</v>
      </c>
      <c r="B22" s="164" t="s">
        <v>78</v>
      </c>
      <c r="C22" s="167"/>
      <c r="D22" s="144">
        <v>9</v>
      </c>
      <c r="E22" s="162"/>
      <c r="F22" s="86"/>
      <c r="G22" s="86"/>
      <c r="H22" s="87"/>
      <c r="I22" s="144">
        <v>9</v>
      </c>
      <c r="K22" s="151"/>
      <c r="L22" s="151"/>
    </row>
    <row r="23" spans="1:12" s="141" customFormat="1" ht="20.100000000000001" customHeight="1" x14ac:dyDescent="0.2">
      <c r="A23" s="163" t="s">
        <v>76</v>
      </c>
      <c r="B23" s="164" t="s">
        <v>87</v>
      </c>
      <c r="C23" s="167"/>
      <c r="D23" s="144">
        <v>10</v>
      </c>
      <c r="E23" s="87"/>
      <c r="F23" s="86"/>
      <c r="G23" s="86"/>
      <c r="H23" s="87"/>
      <c r="I23" s="144">
        <v>10</v>
      </c>
      <c r="J23" s="69"/>
      <c r="K23" s="151"/>
      <c r="L23" s="151"/>
    </row>
    <row r="24" spans="1:12" s="141" customFormat="1" ht="20.100000000000001" customHeight="1" thickBot="1" x14ac:dyDescent="0.25">
      <c r="A24" s="163" t="s">
        <v>89</v>
      </c>
      <c r="B24" s="164" t="s">
        <v>86</v>
      </c>
      <c r="C24" s="167"/>
      <c r="D24" s="144">
        <v>11</v>
      </c>
      <c r="E24" s="162"/>
      <c r="F24" s="162"/>
      <c r="G24" s="162"/>
      <c r="H24" s="174">
        <f>H23*IF(K3&gt;=DATEVALUE("1-1-2028"),0.725,IF(K3&gt;=DATEVALUE("1-1-2027"),0.7,IF(K3&gt;=DATEVALUE("1-1-2026"),0.65,IF(K3&gt;=DATEVALUE("1-1-2025"),0.6,IF(K3&gt;=DATEVALUE("7-1-2024"),0.55,)))))</f>
        <v>0</v>
      </c>
      <c r="I24" s="144">
        <v>11</v>
      </c>
      <c r="L24" s="161"/>
    </row>
    <row r="25" spans="1:12" s="141" customFormat="1" ht="20.100000000000001" customHeight="1" thickTop="1" thickBot="1" x14ac:dyDescent="0.25">
      <c r="A25" s="163" t="s">
        <v>90</v>
      </c>
      <c r="B25" s="164" t="s">
        <v>85</v>
      </c>
      <c r="C25" s="167"/>
      <c r="D25" s="144">
        <v>12</v>
      </c>
      <c r="E25" s="162"/>
      <c r="F25" s="162"/>
      <c r="G25" s="168">
        <f>-MIN(0,G23-H24)</f>
        <v>0</v>
      </c>
      <c r="H25" s="162"/>
      <c r="I25" s="144">
        <v>12</v>
      </c>
      <c r="K25" s="151"/>
      <c r="L25" s="160"/>
    </row>
    <row r="26" spans="1:12" s="69" customFormat="1" ht="20.100000000000001" customHeight="1" thickTop="1" thickBot="1" x14ac:dyDescent="0.25">
      <c r="A26" s="163" t="s">
        <v>91</v>
      </c>
      <c r="B26" s="164" t="s">
        <v>88</v>
      </c>
      <c r="C26" s="167"/>
      <c r="D26" s="144">
        <v>13</v>
      </c>
      <c r="E26" s="162"/>
      <c r="F26" s="162"/>
      <c r="G26" s="169">
        <f>G23+G25</f>
        <v>0</v>
      </c>
      <c r="H26" s="162"/>
      <c r="I26" s="144">
        <v>13</v>
      </c>
    </row>
    <row r="27" spans="1:12" ht="6" customHeight="1" thickTop="1" x14ac:dyDescent="0.2">
      <c r="A27" s="60"/>
      <c r="B27" s="60"/>
      <c r="C27" s="60"/>
      <c r="D27" s="59"/>
      <c r="E27" s="60"/>
      <c r="F27" s="60"/>
      <c r="G27" s="60"/>
      <c r="H27" s="60"/>
      <c r="I27" s="60"/>
    </row>
    <row r="28" spans="1:12" x14ac:dyDescent="0.2">
      <c r="A28" s="70"/>
      <c r="B28" s="71" t="str">
        <f>"Version: "&amp;E35</f>
        <v>Version: 0.01.E0</v>
      </c>
      <c r="C28" s="72"/>
      <c r="D28"/>
      <c r="I28" s="7" t="s">
        <v>46</v>
      </c>
    </row>
    <row r="29" spans="1:12" s="15" customFormat="1" ht="15" customHeight="1" x14ac:dyDescent="0.2">
      <c r="I29" s="50"/>
    </row>
    <row r="30" spans="1:12" s="15" customFormat="1" ht="15" customHeight="1" x14ac:dyDescent="0.2">
      <c r="B30" s="142"/>
      <c r="C30" s="142"/>
      <c r="D30" s="142"/>
      <c r="I30" s="50"/>
    </row>
    <row r="31" spans="1:12" s="15" customFormat="1" ht="15" customHeight="1" x14ac:dyDescent="0.2"/>
    <row r="32" spans="1:12" s="15" customFormat="1" ht="15" customHeight="1" x14ac:dyDescent="0.2">
      <c r="B32" s="73"/>
      <c r="C32" s="70"/>
      <c r="D32" s="72" t="s">
        <v>47</v>
      </c>
      <c r="E32" s="74" t="str">
        <f>H2</f>
        <v>XXXXXX</v>
      </c>
    </row>
    <row r="33" spans="2:6" s="15" customFormat="1" ht="15" customHeight="1" x14ac:dyDescent="0.2">
      <c r="B33" s="75"/>
      <c r="C33" s="50"/>
      <c r="E33" s="76" t="str">
        <f>H1</f>
        <v>P_CMS1</v>
      </c>
    </row>
    <row r="34" spans="2:6" s="15" customFormat="1" ht="15" customHeight="1" x14ac:dyDescent="0.2">
      <c r="B34" s="75"/>
      <c r="C34" s="50"/>
      <c r="E34" s="77" t="s">
        <v>33</v>
      </c>
      <c r="F34" s="159"/>
    </row>
    <row r="35" spans="2:6" s="15" customFormat="1" ht="15" customHeight="1" x14ac:dyDescent="0.2">
      <c r="B35" s="78"/>
      <c r="C35" s="79"/>
      <c r="E35" s="80" t="s">
        <v>49</v>
      </c>
    </row>
    <row r="36" spans="2:6" s="15" customFormat="1" ht="15" customHeight="1" x14ac:dyDescent="0.2">
      <c r="B36" s="75"/>
      <c r="C36" s="50"/>
      <c r="E36" s="76" t="str">
        <f>E15</f>
        <v>col. 01</v>
      </c>
    </row>
    <row r="37" spans="2:6" s="15" customFormat="1" ht="15" customHeight="1" x14ac:dyDescent="0.2">
      <c r="B37" s="81"/>
      <c r="C37" s="59"/>
      <c r="D37" s="59"/>
      <c r="E37" s="82"/>
    </row>
    <row r="38" spans="2:6" s="15" customFormat="1" ht="16.5" customHeight="1" x14ac:dyDescent="0.2">
      <c r="B38" s="50"/>
      <c r="C38" s="50"/>
      <c r="D38" s="83"/>
      <c r="E38" s="84"/>
    </row>
    <row r="39" spans="2:6" s="15" customFormat="1" x14ac:dyDescent="0.2"/>
  </sheetData>
  <mergeCells count="2">
    <mergeCell ref="B11:C11"/>
    <mergeCell ref="B8:C8"/>
  </mergeCells>
  <dataValidations count="1">
    <dataValidation type="list" allowBlank="1" showInputMessage="1" showErrorMessage="1" sqref="E8" xr:uid="{00000000-0002-0000-0100-000000000000}">
      <formula1>"Multipliers,Floor"</formula1>
    </dataValidation>
  </dataValidations>
  <printOptions gridLinesSet="0"/>
  <pageMargins left="0.39370078740157483" right="0.39370078740157483" top="0.78740157480314965" bottom="0.78740157480314965" header="0.31496062992125984" footer="0.31496062992125984"/>
  <pageSetup paperSize="9" scale="54" pageOrder="overThenDown" orientation="landscape" horizontalDpi="1200" verticalDpi="1200" r:id="rId1"/>
  <headerFooter alignWithMargins="0">
    <oddFooter>&amp;L&amp;"Arial,Fett"SNB Confidential&amp;C&amp;D&amp;RPage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37"/>
  <sheetViews>
    <sheetView showGridLines="0" showZeros="0" zoomScale="80" zoomScaleNormal="80" workbookViewId="0">
      <pane ySplit="10" topLeftCell="A11" activePane="bottomLeft" state="frozen"/>
      <selection activeCell="B51" sqref="B51:U51"/>
      <selection pane="bottomLeft" activeCell="D39" sqref="D39"/>
    </sheetView>
  </sheetViews>
  <sheetFormatPr defaultColWidth="13.28515625" defaultRowHeight="12.75" x14ac:dyDescent="0.2"/>
  <cols>
    <col min="1" max="1" width="6" style="92" customWidth="1"/>
    <col min="2" max="2" width="71.28515625" style="92" customWidth="1"/>
    <col min="3" max="3" width="1.42578125" style="92" customWidth="1"/>
    <col min="4" max="4" width="4.7109375" style="93" customWidth="1"/>
    <col min="5" max="7" width="19.140625" style="92" customWidth="1"/>
    <col min="8" max="8" width="21.42578125" style="92" customWidth="1"/>
    <col min="9" max="9" width="4.7109375" style="92" customWidth="1"/>
    <col min="10" max="10" width="9.140625" style="92" customWidth="1"/>
    <col min="11" max="11" width="15.5703125" style="92" bestFit="1" customWidth="1"/>
    <col min="12" max="16384" width="13.28515625" style="92"/>
  </cols>
  <sheetData>
    <row r="1" spans="1:11" ht="20.25" customHeight="1" x14ac:dyDescent="0.25">
      <c r="D1" s="96"/>
      <c r="E1" s="133" t="s">
        <v>64</v>
      </c>
      <c r="H1" s="132" t="s">
        <v>56</v>
      </c>
    </row>
    <row r="2" spans="1:11" ht="20.25" customHeight="1" x14ac:dyDescent="0.25">
      <c r="A2" s="126"/>
      <c r="B2" s="126"/>
      <c r="D2" s="96"/>
      <c r="E2" s="131" t="s">
        <v>31</v>
      </c>
      <c r="H2" s="130" t="s">
        <v>36</v>
      </c>
    </row>
    <row r="3" spans="1:11" ht="20.25" customHeight="1" x14ac:dyDescent="0.25">
      <c r="D3" s="96"/>
      <c r="E3" s="149" t="s">
        <v>58</v>
      </c>
      <c r="H3" s="129" t="s">
        <v>33</v>
      </c>
    </row>
    <row r="4" spans="1:11" ht="20.100000000000001" customHeight="1" x14ac:dyDescent="0.25">
      <c r="A4" s="126"/>
      <c r="C4" s="128"/>
      <c r="D4" s="96"/>
      <c r="E4" s="127" t="s">
        <v>123</v>
      </c>
    </row>
    <row r="5" spans="1:11" s="141" customFormat="1" ht="20.100000000000001" customHeight="1" x14ac:dyDescent="0.25">
      <c r="A5" s="148"/>
      <c r="C5" s="150"/>
      <c r="D5" s="143"/>
      <c r="E5" s="149"/>
    </row>
    <row r="6" spans="1:11" ht="15" x14ac:dyDescent="0.25">
      <c r="A6" s="126"/>
      <c r="C6" s="125"/>
      <c r="D6" s="96"/>
      <c r="E6" s="93" t="s">
        <v>41</v>
      </c>
    </row>
    <row r="7" spans="1:11" ht="6.75" customHeight="1" x14ac:dyDescent="0.2">
      <c r="D7" s="96"/>
      <c r="E7" s="124"/>
      <c r="F7" s="124"/>
      <c r="G7" s="124"/>
    </row>
    <row r="8" spans="1:11" ht="12.75" customHeight="1" x14ac:dyDescent="0.2">
      <c r="B8" s="123"/>
      <c r="C8" s="122"/>
      <c r="D8" s="98"/>
      <c r="I8" s="112"/>
    </row>
    <row r="9" spans="1:11" ht="106.5" customHeight="1" x14ac:dyDescent="0.2">
      <c r="A9" s="121"/>
      <c r="B9" s="121"/>
      <c r="C9" s="120"/>
      <c r="D9" s="118"/>
      <c r="E9" s="145" t="s">
        <v>125</v>
      </c>
      <c r="F9" s="119" t="s">
        <v>62</v>
      </c>
      <c r="G9" s="145" t="s">
        <v>63</v>
      </c>
      <c r="H9" s="145" t="s">
        <v>116</v>
      </c>
      <c r="I9" s="118"/>
    </row>
    <row r="10" spans="1:11" ht="20.100000000000001" customHeight="1" x14ac:dyDescent="0.2">
      <c r="A10" s="112"/>
      <c r="B10" s="91" t="s">
        <v>124</v>
      </c>
      <c r="C10" s="112"/>
      <c r="D10" s="116"/>
      <c r="E10" s="117" t="s">
        <v>42</v>
      </c>
      <c r="F10" s="117" t="s">
        <v>43</v>
      </c>
      <c r="G10" s="117" t="s">
        <v>44</v>
      </c>
      <c r="H10" s="85" t="s">
        <v>45</v>
      </c>
      <c r="I10" s="116"/>
      <c r="K10" s="148" t="s">
        <v>117</v>
      </c>
    </row>
    <row r="11" spans="1:11" ht="20.25" customHeight="1" x14ac:dyDescent="0.2">
      <c r="A11" s="171" t="s">
        <v>69</v>
      </c>
      <c r="B11" s="164" t="s">
        <v>115</v>
      </c>
      <c r="C11" s="89"/>
      <c r="D11" s="115">
        <v>1</v>
      </c>
      <c r="E11" s="87"/>
      <c r="F11" s="86"/>
      <c r="G11" s="86"/>
      <c r="H11" s="87"/>
      <c r="I11" s="144">
        <v>1</v>
      </c>
      <c r="J11" s="114"/>
      <c r="K11" s="151" t="str">
        <f t="shared" ref="K11:K24" si="0">IF(F11&gt;H11,"ERROR","OK")</f>
        <v>OK</v>
      </c>
    </row>
    <row r="12" spans="1:11" ht="20.25" customHeight="1" x14ac:dyDescent="0.2">
      <c r="A12" s="171" t="s">
        <v>70</v>
      </c>
      <c r="B12" s="172" t="s">
        <v>105</v>
      </c>
      <c r="C12" s="88"/>
      <c r="D12" s="144">
        <v>2</v>
      </c>
      <c r="E12" s="87"/>
      <c r="F12" s="86"/>
      <c r="G12" s="86"/>
      <c r="H12" s="87"/>
      <c r="I12" s="144">
        <v>2</v>
      </c>
      <c r="K12" s="151" t="str">
        <f t="shared" si="0"/>
        <v>OK</v>
      </c>
    </row>
    <row r="13" spans="1:11" ht="20.25" customHeight="1" x14ac:dyDescent="0.2">
      <c r="A13" s="171" t="s">
        <v>71</v>
      </c>
      <c r="B13" s="172" t="s">
        <v>106</v>
      </c>
      <c r="C13" s="88"/>
      <c r="D13" s="144">
        <v>3</v>
      </c>
      <c r="E13" s="87"/>
      <c r="F13" s="86"/>
      <c r="G13" s="86"/>
      <c r="H13" s="87"/>
      <c r="I13" s="144">
        <v>3</v>
      </c>
      <c r="K13" s="151" t="str">
        <f t="shared" si="0"/>
        <v>OK</v>
      </c>
    </row>
    <row r="14" spans="1:11" ht="20.25" customHeight="1" x14ac:dyDescent="0.2">
      <c r="A14" s="171" t="s">
        <v>72</v>
      </c>
      <c r="B14" s="172" t="s">
        <v>107</v>
      </c>
      <c r="C14" s="88"/>
      <c r="D14" s="144">
        <v>4</v>
      </c>
      <c r="E14" s="87"/>
      <c r="F14" s="86"/>
      <c r="G14" s="86"/>
      <c r="H14" s="87"/>
      <c r="I14" s="144">
        <v>4</v>
      </c>
      <c r="K14" s="151" t="str">
        <f t="shared" si="0"/>
        <v>OK</v>
      </c>
    </row>
    <row r="15" spans="1:11" s="141" customFormat="1" ht="20.25" customHeight="1" x14ac:dyDescent="0.2">
      <c r="A15" s="171" t="s">
        <v>73</v>
      </c>
      <c r="B15" s="172" t="s">
        <v>108</v>
      </c>
      <c r="C15" s="88"/>
      <c r="D15" s="144">
        <v>5</v>
      </c>
      <c r="E15" s="87"/>
      <c r="F15" s="86"/>
      <c r="G15" s="86"/>
      <c r="H15" s="87"/>
      <c r="I15" s="144">
        <v>5</v>
      </c>
      <c r="K15" s="151" t="str">
        <f t="shared" si="0"/>
        <v>OK</v>
      </c>
    </row>
    <row r="16" spans="1:11" s="141" customFormat="1" ht="20.25" customHeight="1" x14ac:dyDescent="0.2">
      <c r="A16" s="171" t="s">
        <v>74</v>
      </c>
      <c r="B16" s="172" t="s">
        <v>109</v>
      </c>
      <c r="C16" s="88"/>
      <c r="D16" s="144">
        <v>6</v>
      </c>
      <c r="E16" s="87"/>
      <c r="F16" s="86"/>
      <c r="G16" s="86"/>
      <c r="H16" s="87"/>
      <c r="I16" s="144">
        <v>6</v>
      </c>
      <c r="K16" s="151" t="str">
        <f t="shared" si="0"/>
        <v>OK</v>
      </c>
    </row>
    <row r="17" spans="1:11" s="141" customFormat="1" ht="20.25" customHeight="1" x14ac:dyDescent="0.2">
      <c r="A17" s="171" t="s">
        <v>75</v>
      </c>
      <c r="B17" s="172" t="s">
        <v>111</v>
      </c>
      <c r="C17" s="88"/>
      <c r="D17" s="144">
        <v>7</v>
      </c>
      <c r="E17" s="87"/>
      <c r="F17" s="86"/>
      <c r="G17" s="86"/>
      <c r="H17" s="87"/>
      <c r="I17" s="144">
        <v>7</v>
      </c>
      <c r="K17" s="151" t="str">
        <f t="shared" si="0"/>
        <v>OK</v>
      </c>
    </row>
    <row r="18" spans="1:11" s="141" customFormat="1" ht="20.25" customHeight="1" x14ac:dyDescent="0.2">
      <c r="A18" s="171" t="s">
        <v>76</v>
      </c>
      <c r="B18" s="172" t="s">
        <v>110</v>
      </c>
      <c r="C18" s="88"/>
      <c r="D18" s="144">
        <v>8</v>
      </c>
      <c r="E18" s="87"/>
      <c r="F18" s="86"/>
      <c r="G18" s="86"/>
      <c r="H18" s="87"/>
      <c r="I18" s="144">
        <v>8</v>
      </c>
      <c r="K18" s="151" t="str">
        <f t="shared" si="0"/>
        <v>OK</v>
      </c>
    </row>
    <row r="19" spans="1:11" s="141" customFormat="1" ht="20.25" customHeight="1" x14ac:dyDescent="0.2">
      <c r="A19" s="171" t="s">
        <v>89</v>
      </c>
      <c r="B19" s="172" t="s">
        <v>114</v>
      </c>
      <c r="C19" s="88"/>
      <c r="D19" s="144">
        <v>9</v>
      </c>
      <c r="E19" s="87"/>
      <c r="F19" s="86"/>
      <c r="G19" s="86"/>
      <c r="H19" s="87"/>
      <c r="I19" s="144">
        <v>9</v>
      </c>
      <c r="K19" s="151" t="str">
        <f t="shared" si="0"/>
        <v>OK</v>
      </c>
    </row>
    <row r="20" spans="1:11" s="141" customFormat="1" ht="20.25" customHeight="1" x14ac:dyDescent="0.2">
      <c r="A20" s="171" t="s">
        <v>90</v>
      </c>
      <c r="B20" s="172" t="s">
        <v>112</v>
      </c>
      <c r="C20" s="88"/>
      <c r="D20" s="144">
        <v>10</v>
      </c>
      <c r="E20" s="87"/>
      <c r="F20" s="86"/>
      <c r="G20" s="86"/>
      <c r="H20" s="87"/>
      <c r="I20" s="144">
        <v>10</v>
      </c>
      <c r="K20" s="151" t="str">
        <f t="shared" si="0"/>
        <v>OK</v>
      </c>
    </row>
    <row r="21" spans="1:11" s="141" customFormat="1" ht="20.25" customHeight="1" x14ac:dyDescent="0.2">
      <c r="A21" s="171" t="s">
        <v>91</v>
      </c>
      <c r="B21" s="172" t="s">
        <v>113</v>
      </c>
      <c r="C21" s="88"/>
      <c r="D21" s="144">
        <v>11</v>
      </c>
      <c r="E21" s="87"/>
      <c r="F21" s="86"/>
      <c r="G21" s="86"/>
      <c r="H21" s="87"/>
      <c r="I21" s="144">
        <v>11</v>
      </c>
      <c r="K21" s="151" t="str">
        <f t="shared" si="0"/>
        <v>OK</v>
      </c>
    </row>
    <row r="22" spans="1:11" s="141" customFormat="1" ht="20.25" customHeight="1" x14ac:dyDescent="0.2">
      <c r="A22" s="171" t="s">
        <v>118</v>
      </c>
      <c r="B22" s="172" t="s">
        <v>84</v>
      </c>
      <c r="C22" s="88"/>
      <c r="D22" s="144">
        <v>12</v>
      </c>
      <c r="E22" s="87"/>
      <c r="F22" s="86"/>
      <c r="G22" s="86"/>
      <c r="H22" s="87"/>
      <c r="I22" s="144">
        <v>12</v>
      </c>
      <c r="K22" s="151" t="str">
        <f t="shared" si="0"/>
        <v>OK</v>
      </c>
    </row>
    <row r="23" spans="1:11" s="141" customFormat="1" ht="20.25" customHeight="1" x14ac:dyDescent="0.2">
      <c r="A23" s="171" t="s">
        <v>119</v>
      </c>
      <c r="B23" s="172" t="s">
        <v>67</v>
      </c>
      <c r="C23" s="88"/>
      <c r="D23" s="144">
        <v>13</v>
      </c>
      <c r="E23" s="87"/>
      <c r="F23" s="86"/>
      <c r="G23" s="86"/>
      <c r="H23" s="87"/>
      <c r="I23" s="144">
        <v>13</v>
      </c>
      <c r="K23" s="151" t="str">
        <f t="shared" si="0"/>
        <v>OK</v>
      </c>
    </row>
    <row r="24" spans="1:11" s="134" customFormat="1" ht="20.25" customHeight="1" x14ac:dyDescent="0.2">
      <c r="A24" s="171" t="s">
        <v>120</v>
      </c>
      <c r="B24" s="172" t="s">
        <v>48</v>
      </c>
      <c r="C24" s="88"/>
      <c r="D24" s="144">
        <v>14</v>
      </c>
      <c r="E24" s="87"/>
      <c r="F24" s="86"/>
      <c r="G24" s="86"/>
      <c r="H24" s="87"/>
      <c r="I24" s="144">
        <v>14</v>
      </c>
      <c r="K24" s="151" t="str">
        <f t="shared" si="0"/>
        <v>OK</v>
      </c>
    </row>
    <row r="25" spans="1:11" ht="6" customHeight="1" x14ac:dyDescent="0.2">
      <c r="A25" s="112"/>
      <c r="B25" s="112"/>
      <c r="C25" s="112"/>
      <c r="D25" s="98"/>
      <c r="E25" s="112"/>
      <c r="F25" s="112"/>
      <c r="G25" s="112"/>
      <c r="H25" s="112"/>
      <c r="I25" s="112"/>
      <c r="K25" s="141"/>
    </row>
    <row r="26" spans="1:11" x14ac:dyDescent="0.2">
      <c r="A26" s="108"/>
      <c r="B26" s="111" t="str">
        <f>"Version: "&amp;E33</f>
        <v>Version: 0.01.E0</v>
      </c>
      <c r="C26" s="107"/>
      <c r="D26" s="92"/>
      <c r="I26" s="110" t="s">
        <v>46</v>
      </c>
    </row>
    <row r="27" spans="1:11" s="93" customFormat="1" ht="15" customHeight="1" x14ac:dyDescent="0.2">
      <c r="E27" s="152" t="s">
        <v>68</v>
      </c>
      <c r="F27" s="153"/>
      <c r="G27" s="152" t="s">
        <v>68</v>
      </c>
      <c r="H27" s="152" t="s">
        <v>68</v>
      </c>
      <c r="I27" s="96"/>
    </row>
    <row r="28" spans="1:11" s="93" customFormat="1" ht="15" customHeight="1" x14ac:dyDescent="0.2">
      <c r="A28" s="142"/>
      <c r="B28" s="142"/>
      <c r="C28" s="142"/>
      <c r="D28" s="142"/>
      <c r="E28" s="151" t="str">
        <f>IF(E24&lt;&gt;P_CMS1.MELD!E16+P_CMS1.MELD!E17,"ERROR","OK")</f>
        <v>OK</v>
      </c>
      <c r="F28" s="142"/>
      <c r="G28" s="151" t="str">
        <f>IF(G24&lt;&gt;P_CMS1.MELD!G16+P_CMS1.MELD!G17,"ERROR","OK")</f>
        <v>OK</v>
      </c>
      <c r="H28" s="151" t="str">
        <f>IF(H24&lt;&gt;P_CMS1.MELD!H16+P_CMS1.MELD!H17,"ERROR","OK")</f>
        <v>OK</v>
      </c>
      <c r="I28" s="96"/>
    </row>
    <row r="29" spans="1:11" s="93" customFormat="1" ht="15" customHeight="1" x14ac:dyDescent="0.2"/>
    <row r="30" spans="1:11" s="93" customFormat="1" ht="15" customHeight="1" x14ac:dyDescent="0.2">
      <c r="B30" s="109"/>
      <c r="C30" s="108"/>
      <c r="D30" s="107" t="s">
        <v>47</v>
      </c>
      <c r="E30" s="106" t="str">
        <f>H2</f>
        <v>XXXXXX</v>
      </c>
    </row>
    <row r="31" spans="1:11" s="93" customFormat="1" ht="15" customHeight="1" x14ac:dyDescent="0.2">
      <c r="B31" s="101"/>
      <c r="C31" s="96"/>
      <c r="E31" s="100" t="str">
        <f>H1</f>
        <v>P_CMS2</v>
      </c>
    </row>
    <row r="32" spans="1:11" s="93" customFormat="1" ht="15" customHeight="1" x14ac:dyDescent="0.2">
      <c r="B32" s="101"/>
      <c r="C32" s="96"/>
      <c r="E32" s="105" t="str">
        <f>H3</f>
        <v>DD.MM.YYYY</v>
      </c>
    </row>
    <row r="33" spans="2:5" s="93" customFormat="1" ht="15" customHeight="1" x14ac:dyDescent="0.2">
      <c r="B33" s="104"/>
      <c r="C33" s="103"/>
      <c r="E33" s="102" t="s">
        <v>49</v>
      </c>
    </row>
    <row r="34" spans="2:5" s="93" customFormat="1" ht="15" customHeight="1" x14ac:dyDescent="0.2">
      <c r="B34" s="101"/>
      <c r="C34" s="96"/>
      <c r="E34" s="100" t="str">
        <f>E10</f>
        <v>col. 01</v>
      </c>
    </row>
    <row r="35" spans="2:5" s="93" customFormat="1" ht="15" customHeight="1" x14ac:dyDescent="0.2">
      <c r="B35" s="99"/>
      <c r="C35" s="98"/>
      <c r="D35" s="98"/>
      <c r="E35" s="97"/>
    </row>
    <row r="36" spans="2:5" s="93" customFormat="1" ht="16.5" customHeight="1" x14ac:dyDescent="0.2">
      <c r="B36" s="96"/>
      <c r="C36" s="96"/>
      <c r="D36" s="95"/>
      <c r="E36" s="94"/>
    </row>
    <row r="37" spans="2:5" s="93" customFormat="1" x14ac:dyDescent="0.2"/>
  </sheetData>
  <phoneticPr fontId="33" type="noConversion"/>
  <printOptions gridLinesSet="0"/>
  <pageMargins left="0.39370078740157483" right="0.39370078740157483" top="0.78740157480314965" bottom="0.78740157480314965" header="0.31496062992125984" footer="0.31496062992125984"/>
  <pageSetup paperSize="9" scale="54" pageOrder="overThenDown" orientation="landscape" horizontalDpi="1200" verticalDpi="1200" r:id="rId1"/>
  <headerFooter alignWithMargins="0">
    <oddFooter>&amp;L&amp;"Arial,Fett"SNB Confidential&amp;C&amp;D&amp;RPage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SP_Note xmlns="http://schemas.microsoft.com/sharepoint/v3/fields">
      <Terms xmlns="http://schemas.microsoft.com/office/infopath/2007/PartnerControls">
        <TermInfo xmlns="http://schemas.microsoft.com/office/infopath/2007/PartnerControls">
          <TermName xmlns="http://schemas.microsoft.com/office/infopath/2007/PartnerControls">221.1 Verordnungen</TermName>
          <TermId xmlns="http://schemas.microsoft.com/office/infopath/2007/PartnerControls">9ccfc3c1-5885-4211-a0e7-6ae7b62a06d9</TermId>
        </TermInfo>
      </Terms>
    </OSP_Note>
    <_dlc_DocId xmlns="1344328b-cc1d-4c61-9763-d7c2eccf962e">3021-T-2-96228</_dlc_DocId>
    <_dlc_DocIdUrl xmlns="1344328b-cc1d-4c61-9763-d7c2eccf962e">
      <Url>https://dok.finma.ch/sites/3021-T/_layouts/15/DocIdRedir.aspx?ID=3021-T-2-96228</Url>
      <Description>3021-T-2-96228</Description>
    </_dlc_DocIdUrl>
    <DocumentDate xmlns="05A287B8-89EF-4885-8448-F0048F3C359E">2022-06-30T16:33:04+00:00</DocumentDate>
    <Topic_Note xmlns="http://schemas.microsoft.com/sharepoint/v3/fields">
      <Terms xmlns="http://schemas.microsoft.com/office/infopath/2007/PartnerControls"/>
    </Topic_Note>
    <ToBeArchived xmlns="05a287b8-89ef-4885-8448-f0048f3c359e">Ja</ToBeArchived>
    <OU_Note xmlns="http://schemas.microsoft.com/sharepoint/v3/fields">
      <Terms xmlns="http://schemas.microsoft.com/office/infopath/2007/PartnerControls">
        <TermInfo xmlns="http://schemas.microsoft.com/office/infopath/2007/PartnerControls">
          <TermName xmlns="http://schemas.microsoft.com/office/infopath/2007/PartnerControls">S-REG</TermName>
          <TermId xmlns="http://schemas.microsoft.com/office/infopath/2007/PartnerControls">8878274e-4d99-423b-811c-57bec7559333</TermId>
        </TermInfo>
      </Terms>
    </OU_Note>
    <RetentionPeriod xmlns="05A287B8-89EF-4885-8448-F0048F3C359E">10</RetentionPerio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ma Document" ma:contentTypeID="0x0101003951D1F36BC944E987AD610ADE6A10C300BBE8F1D1C94D7247BD598B15EBF6B490" ma:contentTypeVersion="10" ma:contentTypeDescription="Ein neues Dokument erstellen." ma:contentTypeScope="" ma:versionID="ff54d9b6557cda81f45ba1c35ef2b782">
  <xsd:schema xmlns:xsd="http://www.w3.org/2001/XMLSchema" xmlns:xs="http://www.w3.org/2001/XMLSchema" xmlns:p="http://schemas.microsoft.com/office/2006/metadata/properties" xmlns:ns2="1344328b-cc1d-4c61-9763-d7c2eccf962e" xmlns:ns3="http://schemas.microsoft.com/sharepoint/v3/fields" xmlns:ns4="05A287B8-89EF-4885-8448-F0048F3C359E" xmlns:ns5="05a287b8-89ef-4885-8448-f0048f3c359e" targetNamespace="http://schemas.microsoft.com/office/2006/metadata/properties" ma:root="true" ma:fieldsID="fdfe65954c35df39aa27efafa23f527c" ns2:_="" ns3:_="" ns4:_="" ns5:_="">
    <xsd:import namespace="1344328b-cc1d-4c61-9763-d7c2eccf962e"/>
    <xsd:import namespace="http://schemas.microsoft.com/sharepoint/v3/fields"/>
    <xsd:import namespace="05A287B8-89EF-4885-8448-F0048F3C359E"/>
    <xsd:import namespace="05a287b8-89ef-4885-8448-f0048f3c35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Topic_Note" minOccurs="0"/>
                <xsd:element ref="ns3:OU_Note" minOccurs="0"/>
                <xsd:element ref="ns3:OSP_Note" minOccurs="0"/>
                <xsd:element ref="ns4:RetentionPeriod" minOccurs="0"/>
                <xsd:element ref="ns5:ToBeArchived" minOccurs="0"/>
                <xsd:element ref="ns4:DocumentDat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44328b-cc1d-4c61-9763-d7c2eccf962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Topic_Note" ma:index="14" nillable="true" ma:taxonomy="true" ma:internalName="Topic_Note" ma:taxonomyFieldName="Topic" ma:displayName="Thema" ma:readOnly="false" ma:default="" ma:fieldId="{a64374eb-6e28-4d6b-ae22-c24ecbfd0ec3}" ma:sspId="27609f53-2d13-42be-a2b4-fd8d7f3f64db" ma:termSetId="7b4b023d-5e9a-475b-a148-dfe01b6a8d0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OU_Note" ma:index="16" nillable="true" ma:taxonomy="true" ma:internalName="OU_Note" ma:taxonomyFieldName="OU" ma:displayName="Organisationseinheit" ma:readOnly="false" ma:default="2;#S-REG|8878274e-4d99-423b-811c-57bec7559333" ma:fieldId="{fcb30f0d-baee-4a7e-876f-d65b0367c7a8}" ma:sspId="27609f53-2d13-42be-a2b4-fd8d7f3f64db" ma:termSetId="2e7da289-48a2-42d8-b875-47a1903a1d9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SP_Note" ma:index="18" nillable="true" ma:taxonomy="true" ma:internalName="OSP_Note" ma:taxonomyFieldName="OSP" ma:displayName="Ordnungssystemposition" ma:readOnly="false" ma:fieldId="{47fc1aad-a32f-4b87-b398-8d261b0da966}" ma:sspId="27609f53-2d13-42be-a2b4-fd8d7f3f64db" ma:termSetId="6eefd7ee-d6f6-47de-bb49-f1d342020326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A287B8-89EF-4885-8448-F0048F3C359E" elementFormDefault="qualified">
    <xsd:import namespace="http://schemas.microsoft.com/office/2006/documentManagement/types"/>
    <xsd:import namespace="http://schemas.microsoft.com/office/infopath/2007/PartnerControls"/>
    <xsd:element name="RetentionPeriod" ma:index="19" nillable="true" ma:displayName="Aufbewahrungsfrist" ma:description="Aufbewahrungsfrist des Dossiers" ma:hidden="true" ma:internalName="RetentionPeriod" ma:readOnly="false">
      <xsd:simpleType>
        <xsd:restriction base="dms:Text"/>
      </xsd:simpleType>
    </xsd:element>
    <xsd:element name="DocumentDate" ma:index="21" ma:displayName="Datum" ma:default="[today]" ma:description="Dokumentendatum" ma:format="DateOnly" ma:internalName="Document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a287b8-89ef-4885-8448-f0048f3c359e" elementFormDefault="qualified">
    <xsd:import namespace="http://schemas.microsoft.com/office/2006/documentManagement/types"/>
    <xsd:import namespace="http://schemas.microsoft.com/office/infopath/2007/PartnerControls"/>
    <xsd:element name="ToBeArchived" ma:index="20" nillable="true" ma:displayName="Archivwürdig" ma:description="Soll das Dossier archiviert werden" ma:hidden="true" ma:internalName="ToBeArchived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14C87D-A9D1-4FBA-AD5D-9F6235D92A1F}"/>
</file>

<file path=customXml/itemProps2.xml><?xml version="1.0" encoding="utf-8"?>
<ds:datastoreItem xmlns:ds="http://schemas.openxmlformats.org/officeDocument/2006/customXml" ds:itemID="{9E34133C-BE77-4897-A6CC-272DE13A86ED}"/>
</file>

<file path=customXml/itemProps3.xml><?xml version="1.0" encoding="utf-8"?>
<ds:datastoreItem xmlns:ds="http://schemas.openxmlformats.org/officeDocument/2006/customXml" ds:itemID="{410E1C29-20A8-437F-87F2-37D2153EFCB0}"/>
</file>

<file path=customXml/itemProps4.xml><?xml version="1.0" encoding="utf-8"?>
<ds:datastoreItem xmlns:ds="http://schemas.openxmlformats.org/officeDocument/2006/customXml" ds:itemID="{BE06C4F4-1BD8-44FF-9896-E38B3D6E474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Delivery note</vt:lpstr>
      <vt:lpstr>P_CMS1.MELD</vt:lpstr>
      <vt:lpstr>P_CMS2.MELD</vt:lpstr>
      <vt:lpstr>P_Subtitle</vt:lpstr>
      <vt:lpstr>P_Title</vt:lpstr>
      <vt:lpstr>'Delivery note'!Print_Area</vt:lpstr>
      <vt:lpstr>P_CMS1.MELD!Print_Area</vt:lpstr>
      <vt:lpstr>P_CMS2.MELD!Print_Area</vt:lpstr>
      <vt:lpstr>P_CMS1.MELD!Print_Titles</vt:lpstr>
      <vt:lpstr>P_CMS2.MELD!Print_Titles</vt:lpstr>
    </vt:vector>
  </TitlesOfParts>
  <Company>FINMA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Wunderli Dan</dc:creator>
  <cp:lastModifiedBy>Wunderli Dan</cp:lastModifiedBy>
  <dcterms:created xsi:type="dcterms:W3CDTF">2021-02-17T07:46:02Z</dcterms:created>
  <dcterms:modified xsi:type="dcterms:W3CDTF">2022-06-30T13:48:07Z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0x0101003951D1F36BC944E987AD610ADE6A10C300BBE8F1D1C94D7247BD598B15EBF6B490</vt:lpwstr>
  </property>
  <property fmtid="{D5CDD505-2E9C-101B-9397-08002B2CF9AE}" pid="3" name="_dlc_DocIdItemGuid">
    <vt:lpwstr>df289a93-7de9-4130-ab53-1676b721b126</vt:lpwstr>
  </property>
  <property fmtid="{D5CDD505-2E9C-101B-9397-08002B2CF9AE}" pid="4" name="FinmaCaseStatus">
    <vt:lpwstr>1;#Aktiv|7439e81f-a110-4e88-a7af-acf8d4806223</vt:lpwstr>
  </property>
  <property fmtid="{D5CDD505-2E9C-101B-9397-08002B2CF9AE}" pid="5" name="FinmaCrmEntityIDs">
    <vt:lpwstr/>
  </property>
  <property fmtid="{D5CDD505-2E9C-101B-9397-08002B2CF9AE}" pid="6" name="FinmaCatchphrases">
    <vt:lpwstr/>
  </property>
  <property fmtid="{D5CDD505-2E9C-101B-9397-08002B2CF9AE}" pid="7" name="FinmaCategory">
    <vt:lpwstr/>
  </property>
  <property fmtid="{D5CDD505-2E9C-101B-9397-08002B2CF9AE}" pid="8" name="OSP">
    <vt:lpwstr>18;#221.1 Verordnungen|9ccfc3c1-5885-4211-a0e7-6ae7b62a06d9</vt:lpwstr>
  </property>
  <property fmtid="{D5CDD505-2E9C-101B-9397-08002B2CF9AE}" pid="9" name="Topic">
    <vt:lpwstr/>
  </property>
  <property fmtid="{D5CDD505-2E9C-101B-9397-08002B2CF9AE}" pid="10" name="OU">
    <vt:lpwstr>2;#S-REG|8878274e-4d99-423b-811c-57bec7559333</vt:lpwstr>
  </property>
</Properties>
</file>